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685" firstSheet="4" activeTab="8"/>
  </bookViews>
  <sheets>
    <sheet name="Foglio1" sheetId="1" r:id="rId1"/>
    <sheet name="coincidenze 1 secondo" sheetId="2" r:id="rId2"/>
    <sheet name="grafico frequenze" sheetId="3" r:id="rId3"/>
    <sheet name="coincidenze con piombo" sheetId="4" r:id="rId4"/>
    <sheet name="grafico dati spessore piombo" sheetId="5" r:id="rId5"/>
    <sheet name="coincidenze angolo" sheetId="6" r:id="rId6"/>
    <sheet name="grafico angolo" sheetId="7" r:id="rId7"/>
    <sheet name="grafico cos^2" sheetId="8" r:id="rId8"/>
    <sheet name="Misure rifatt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<sst xmlns="http://schemas.openxmlformats.org/spreadsheetml/2006/main" count="54" uniqueCount="31">
  <si>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spessore</t>
  </si>
  <si>
    <t>1-2</t>
  </si>
  <si>
    <t>senza Al</t>
  </si>
  <si>
    <t>con Al</t>
  </si>
  <si>
    <t>coincidenze 1 secondo senza spessore</t>
  </si>
  <si>
    <t>classi</t>
  </si>
  <si>
    <t>radice somma</t>
  </si>
  <si>
    <t>errore assoluto media = radice somma /somma *media</t>
  </si>
  <si>
    <t>grafico : x = spessore, y = media dati</t>
  </si>
  <si>
    <t>media dati</t>
  </si>
  <si>
    <t>somma dati</t>
  </si>
  <si>
    <t>1A-1B</t>
  </si>
  <si>
    <t>2A-2B</t>
  </si>
  <si>
    <t>1 - 2</t>
  </si>
  <si>
    <t>Classe</t>
  </si>
  <si>
    <t>Altro</t>
  </si>
  <si>
    <t>Frequenza</t>
  </si>
  <si>
    <t>100 s</t>
  </si>
  <si>
    <t>numero eventi al metro quadrato al secondo</t>
  </si>
  <si>
    <t>angolo</t>
  </si>
  <si>
    <t>1a - 1b</t>
  </si>
  <si>
    <t>2a - 2b</t>
  </si>
  <si>
    <t xml:space="preserve">1 -2 </t>
  </si>
  <si>
    <t>media</t>
  </si>
  <si>
    <t>6</t>
  </si>
  <si>
    <t>coseno^2</t>
  </si>
  <si>
    <t>angolo(°)</t>
  </si>
  <si>
    <t>serie</t>
  </si>
  <si>
    <t>media 1-2</t>
  </si>
  <si>
    <t>err</t>
  </si>
  <si>
    <t>cos^2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</si>
</sst>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vertAlign val="superscript"/>
      <sz val="10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1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Frequenza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Foglio1!$A$2:$A$23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Altro</c:v>
                </c:pt>
              </c:strCache>
            </c:strRef>
          </c:cat>
          <c:val>
            <c:numRef>
              <c:f>Foglio1!$B$2:$B$23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13</c:v>
                </c:pt>
                <c:pt idx="10">
                  <c:v>8</c:v>
                </c:pt>
                <c:pt idx="11">
                  <c:v>11</c:v>
                </c:pt>
                <c:pt idx="12">
                  <c:v>18</c:v>
                </c:pt>
                <c:pt idx="13">
                  <c:v>10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3609417"/>
        <c:axId val="34049298"/>
      </c:barChart>
      <c:cat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coincidenze in funzione spessore piombo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'coincidenze con piombo'!$L$2:$L$14</c:f>
                <c:numCache>
                  <c:ptCount val="13"/>
                  <c:pt idx="0">
                    <c:v>13.407087677791923</c:v>
                  </c:pt>
                  <c:pt idx="1">
                    <c:v>12.971121771072847</c:v>
                  </c:pt>
                  <c:pt idx="2">
                    <c:v>12.4074350469565</c:v>
                  </c:pt>
                  <c:pt idx="3">
                    <c:v>12.146101340668032</c:v>
                  </c:pt>
                  <c:pt idx="4">
                    <c:v>12.08764290964583</c:v>
                  </c:pt>
                  <c:pt idx="5">
                    <c:v>11.89537725337032</c:v>
                  </c:pt>
                  <c:pt idx="6">
                    <c:v>11.711817393840576</c:v>
                  </c:pt>
                  <c:pt idx="7">
                    <c:v>11.550613259332453</c:v>
                  </c:pt>
                  <c:pt idx="8">
                    <c:v>11.501207666057411</c:v>
                  </c:pt>
                  <c:pt idx="9">
                    <c:v>11.467344941179714</c:v>
                  </c:pt>
                  <c:pt idx="10">
                    <c:v>11.198958284888228</c:v>
                  </c:pt>
                  <c:pt idx="11">
                    <c:v>11.14176327557218</c:v>
                  </c:pt>
                  <c:pt idx="12">
                    <c:v>10.98989434788969</c:v>
                  </c:pt>
                </c:numCache>
              </c:numRef>
            </c:plus>
            <c:minus>
              <c:numRef>
                <c:f>'coincidenze con piombo'!$L$2:$L$14</c:f>
                <c:numCache>
                  <c:ptCount val="13"/>
                  <c:pt idx="0">
                    <c:v>13.407087677791923</c:v>
                  </c:pt>
                  <c:pt idx="1">
                    <c:v>12.971121771072847</c:v>
                  </c:pt>
                  <c:pt idx="2">
                    <c:v>12.4074350469565</c:v>
                  </c:pt>
                  <c:pt idx="3">
                    <c:v>12.146101340668032</c:v>
                  </c:pt>
                  <c:pt idx="4">
                    <c:v>12.08764290964583</c:v>
                  </c:pt>
                  <c:pt idx="5">
                    <c:v>11.89537725337032</c:v>
                  </c:pt>
                  <c:pt idx="6">
                    <c:v>11.711817393840576</c:v>
                  </c:pt>
                  <c:pt idx="7">
                    <c:v>11.550613259332453</c:v>
                  </c:pt>
                  <c:pt idx="8">
                    <c:v>11.501207666057411</c:v>
                  </c:pt>
                  <c:pt idx="9">
                    <c:v>11.467344941179714</c:v>
                  </c:pt>
                  <c:pt idx="10">
                    <c:v>11.198958284888228</c:v>
                  </c:pt>
                  <c:pt idx="11">
                    <c:v>11.14176327557218</c:v>
                  </c:pt>
                  <c:pt idx="12">
                    <c:v>10.98989434788969</c:v>
                  </c:pt>
                </c:numCache>
              </c:numRef>
            </c:minus>
            <c:noEndCap val="0"/>
          </c:errBars>
          <c:xVal>
            <c:numRef>
              <c:f>'coincidenze con piombo'!$B$2:$B$14</c:f>
              <c:numCache>
                <c:ptCount val="13"/>
                <c:pt idx="0">
                  <c:v>-2</c:v>
                </c:pt>
                <c:pt idx="1">
                  <c:v>0</c:v>
                </c:pt>
                <c:pt idx="2">
                  <c:v>1.2</c:v>
                </c:pt>
                <c:pt idx="3">
                  <c:v>2.4</c:v>
                </c:pt>
                <c:pt idx="4">
                  <c:v>3.6</c:v>
                </c:pt>
                <c:pt idx="5">
                  <c:v>4.8</c:v>
                </c:pt>
                <c:pt idx="6">
                  <c:v>6.1</c:v>
                </c:pt>
                <c:pt idx="7">
                  <c:v>7.4</c:v>
                </c:pt>
                <c:pt idx="8">
                  <c:v>8.7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</c:numCache>
            </c:numRef>
          </c:xVal>
          <c:yVal>
            <c:numRef>
              <c:f>'coincidenze con piombo'!$I$2:$I$14</c:f>
              <c:numCache>
                <c:ptCount val="13"/>
                <c:pt idx="0">
                  <c:v>1078.5</c:v>
                </c:pt>
                <c:pt idx="1">
                  <c:v>1009.5</c:v>
                </c:pt>
                <c:pt idx="2">
                  <c:v>923.6666666666666</c:v>
                </c:pt>
                <c:pt idx="3">
                  <c:v>885.1666666666666</c:v>
                </c:pt>
                <c:pt idx="4">
                  <c:v>876.6666666666666</c:v>
                </c:pt>
                <c:pt idx="5">
                  <c:v>849</c:v>
                </c:pt>
                <c:pt idx="6">
                  <c:v>823</c:v>
                </c:pt>
                <c:pt idx="7">
                  <c:v>800.5</c:v>
                </c:pt>
                <c:pt idx="8">
                  <c:v>793.6666666666666</c:v>
                </c:pt>
                <c:pt idx="9">
                  <c:v>789</c:v>
                </c:pt>
                <c:pt idx="10">
                  <c:v>752.5</c:v>
                </c:pt>
                <c:pt idx="11">
                  <c:v>744.8333333333334</c:v>
                </c:pt>
                <c:pt idx="12">
                  <c:v>724.6666666666666</c:v>
                </c:pt>
              </c:numCache>
            </c:numRef>
          </c:yVal>
          <c:smooth val="0"/>
        </c:ser>
        <c:axId val="38008227"/>
        <c:axId val="6529724"/>
      </c:scatterChart>
      <c:val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spessore piombo (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724"/>
        <c:crosses val="autoZero"/>
        <c:crossBetween val="midCat"/>
        <c:dispUnits/>
      </c:valAx>
      <c:valAx>
        <c:axId val="6529724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coincidenze 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coincidenze in funzione angolo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375"/>
          <c:w val="0.954"/>
          <c:h val="0.81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'coincidenze angolo'!$C$12:$C$21</c:f>
                <c:numCache>
                  <c:ptCount val="10"/>
                  <c:pt idx="0">
                    <c:v>5.176871642217914</c:v>
                  </c:pt>
                  <c:pt idx="1">
                    <c:v>4.882622246293482</c:v>
                  </c:pt>
                  <c:pt idx="2">
                    <c:v>4.849742261192857</c:v>
                  </c:pt>
                  <c:pt idx="3">
                    <c:v>4.280186911806539</c:v>
                  </c:pt>
                  <c:pt idx="4">
                    <c:v>3.867815921162743</c:v>
                  </c:pt>
                  <c:pt idx="5">
                    <c:v>3.3166247903553994</c:v>
                  </c:pt>
                  <c:pt idx="6">
                    <c:v>2.6457513110645907</c:v>
                  </c:pt>
                  <c:pt idx="7">
                    <c:v>2.1908902300206643</c:v>
                  </c:pt>
                  <c:pt idx="8">
                    <c:v>1.6248076809271919</c:v>
                  </c:pt>
                  <c:pt idx="9">
                    <c:v>1.61245154965971</c:v>
                  </c:pt>
                </c:numCache>
              </c:numRef>
            </c:plus>
            <c:minus>
              <c:numRef>
                <c:f>'coincidenze angolo'!$C$12:$C$21</c:f>
                <c:numCache>
                  <c:ptCount val="10"/>
                  <c:pt idx="0">
                    <c:v>5.176871642217914</c:v>
                  </c:pt>
                  <c:pt idx="1">
                    <c:v>4.882622246293482</c:v>
                  </c:pt>
                  <c:pt idx="2">
                    <c:v>4.849742261192857</c:v>
                  </c:pt>
                  <c:pt idx="3">
                    <c:v>4.280186911806539</c:v>
                  </c:pt>
                  <c:pt idx="4">
                    <c:v>3.867815921162743</c:v>
                  </c:pt>
                  <c:pt idx="5">
                    <c:v>3.3166247903553994</c:v>
                  </c:pt>
                  <c:pt idx="6">
                    <c:v>2.6457513110645907</c:v>
                  </c:pt>
                  <c:pt idx="7">
                    <c:v>2.1908902300206643</c:v>
                  </c:pt>
                  <c:pt idx="8">
                    <c:v>1.6248076809271919</c:v>
                  </c:pt>
                  <c:pt idx="9">
                    <c:v>1.61245154965971</c:v>
                  </c:pt>
                </c:numCache>
              </c:numRef>
            </c:minus>
            <c:noEndCap val="1"/>
          </c:errBars>
          <c:xVal>
            <c:numRef>
              <c:f>'coincidenze angolo'!$A$12:$A$21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'coincidenze angolo'!$B$12:$B$21</c:f>
              <c:numCache>
                <c:ptCount val="10"/>
                <c:pt idx="0">
                  <c:v>134</c:v>
                </c:pt>
                <c:pt idx="1">
                  <c:v>119.2</c:v>
                </c:pt>
                <c:pt idx="2">
                  <c:v>117.6</c:v>
                </c:pt>
                <c:pt idx="3">
                  <c:v>91.6</c:v>
                </c:pt>
                <c:pt idx="4">
                  <c:v>74.8</c:v>
                </c:pt>
                <c:pt idx="5">
                  <c:v>55</c:v>
                </c:pt>
                <c:pt idx="6">
                  <c:v>35</c:v>
                </c:pt>
                <c:pt idx="7">
                  <c:v>24</c:v>
                </c:pt>
                <c:pt idx="8">
                  <c:v>13.2</c:v>
                </c:pt>
                <c:pt idx="9">
                  <c:v>13</c:v>
                </c:pt>
              </c:numCache>
            </c:numRef>
          </c:yVal>
          <c:smooth val="1"/>
        </c:ser>
        <c:axId val="58767517"/>
        <c:axId val="59145606"/>
      </c:scatterChart>
      <c:valAx>
        <c:axId val="5876751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angolo ( gradi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crossBetween val="midCat"/>
        <c:dispUnits/>
        <c:majorUnit val="5"/>
        <c:minorUnit val="1"/>
      </c:valAx>
      <c:valAx>
        <c:axId val="591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coincidenze 1-2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conteggi-cos quadrato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'coincidenze angolo'!$G$12:$G$21</c:f>
              <c:numCache>
                <c:ptCount val="10"/>
                <c:pt idx="0">
                  <c:v>1</c:v>
                </c:pt>
                <c:pt idx="1">
                  <c:v>0.9567727288213006</c:v>
                </c:pt>
                <c:pt idx="2">
                  <c:v>0.9045084971874736</c:v>
                </c:pt>
                <c:pt idx="3">
                  <c:v>0.7500000000000001</c:v>
                </c:pt>
                <c:pt idx="4">
                  <c:v>0.5868240888334652</c:v>
                </c:pt>
                <c:pt idx="5">
                  <c:v>0.41317591116653485</c:v>
                </c:pt>
                <c:pt idx="6">
                  <c:v>0.2500000000000001</c:v>
                </c:pt>
                <c:pt idx="7">
                  <c:v>0.11697777844051105</c:v>
                </c:pt>
                <c:pt idx="8">
                  <c:v>0.03015368960704583</c:v>
                </c:pt>
                <c:pt idx="9">
                  <c:v>3.752471841412447E-33</c:v>
                </c:pt>
              </c:numCache>
            </c:numRef>
          </c:xVal>
          <c:yVal>
            <c:numRef>
              <c:f>'coincidenze angolo'!$H$12:$H$21</c:f>
              <c:numCache>
                <c:ptCount val="10"/>
                <c:pt idx="0">
                  <c:v>134</c:v>
                </c:pt>
                <c:pt idx="1">
                  <c:v>119.2</c:v>
                </c:pt>
                <c:pt idx="2">
                  <c:v>117.6</c:v>
                </c:pt>
                <c:pt idx="3">
                  <c:v>91.6</c:v>
                </c:pt>
                <c:pt idx="4">
                  <c:v>74.8</c:v>
                </c:pt>
                <c:pt idx="5">
                  <c:v>55</c:v>
                </c:pt>
                <c:pt idx="6">
                  <c:v>35</c:v>
                </c:pt>
                <c:pt idx="7">
                  <c:v>24</c:v>
                </c:pt>
                <c:pt idx="8">
                  <c:v>13.2</c:v>
                </c:pt>
                <c:pt idx="9">
                  <c:v>13</c:v>
                </c:pt>
              </c:numCache>
            </c:numRef>
          </c:yVal>
          <c:smooth val="0"/>
        </c:ser>
        <c:axId val="62548407"/>
        <c:axId val="26064752"/>
      </c:scatterChart>
      <c:val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crossBetween val="midCat"/>
        <c:dispUnits/>
      </c:valAx>
      <c:valAx>
        <c:axId val="2606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 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5E%20-%205L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frequenze"/>
      <sheetName val="coincidenze 1 secondo"/>
      <sheetName val="coincidenze con piombo"/>
      <sheetName val="grafico dati spessore piombo"/>
      <sheetName val="grafico angolo"/>
      <sheetName val="misure angolo"/>
      <sheetName val="Misure rifat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B23"/>
    </sheetView>
  </sheetViews>
  <sheetFormatPr defaultColWidth="9.140625" defaultRowHeight="12.75"/>
  <sheetData>
    <row r="1" spans="1:2" ht="12.75">
      <c r="A1" s="10" t="s">
        <v>14</v>
      </c>
      <c r="B1" s="10" t="s">
        <v>16</v>
      </c>
    </row>
    <row r="2" spans="1:2" ht="12.75">
      <c r="A2" s="7">
        <v>0</v>
      </c>
      <c r="B2" s="8">
        <v>0</v>
      </c>
    </row>
    <row r="3" spans="1:2" ht="12.75">
      <c r="A3" s="7">
        <v>1</v>
      </c>
      <c r="B3" s="8">
        <v>0</v>
      </c>
    </row>
    <row r="4" spans="1:2" ht="12.75">
      <c r="A4" s="7">
        <v>2</v>
      </c>
      <c r="B4" s="8">
        <v>0</v>
      </c>
    </row>
    <row r="5" spans="1:2" ht="12.75">
      <c r="A5" s="7">
        <v>3</v>
      </c>
      <c r="B5" s="8">
        <v>1</v>
      </c>
    </row>
    <row r="6" spans="1:2" ht="12.75">
      <c r="A6" s="7">
        <v>4</v>
      </c>
      <c r="B6" s="8">
        <v>3</v>
      </c>
    </row>
    <row r="7" spans="1:2" ht="12.75">
      <c r="A7" s="7">
        <v>5</v>
      </c>
      <c r="B7" s="8">
        <v>0</v>
      </c>
    </row>
    <row r="8" spans="1:2" ht="12.75">
      <c r="A8" s="7">
        <v>6</v>
      </c>
      <c r="B8" s="8">
        <v>5</v>
      </c>
    </row>
    <row r="9" spans="1:2" ht="12.75">
      <c r="A9" s="7">
        <v>7</v>
      </c>
      <c r="B9" s="8">
        <v>4</v>
      </c>
    </row>
    <row r="10" spans="1:2" ht="12.75">
      <c r="A10" s="7">
        <v>8</v>
      </c>
      <c r="B10" s="8">
        <v>7</v>
      </c>
    </row>
    <row r="11" spans="1:2" ht="12.75">
      <c r="A11" s="7">
        <v>9</v>
      </c>
      <c r="B11" s="8">
        <v>13</v>
      </c>
    </row>
    <row r="12" spans="1:2" ht="12.75">
      <c r="A12" s="7">
        <v>10</v>
      </c>
      <c r="B12" s="8">
        <v>8</v>
      </c>
    </row>
    <row r="13" spans="1:2" ht="12.75">
      <c r="A13" s="7">
        <v>11</v>
      </c>
      <c r="B13" s="8">
        <v>11</v>
      </c>
    </row>
    <row r="14" spans="1:2" ht="12.75">
      <c r="A14" s="7">
        <v>12</v>
      </c>
      <c r="B14" s="8">
        <v>18</v>
      </c>
    </row>
    <row r="15" spans="1:2" ht="12.75">
      <c r="A15" s="7">
        <v>13</v>
      </c>
      <c r="B15" s="8">
        <v>10</v>
      </c>
    </row>
    <row r="16" spans="1:2" ht="12.75">
      <c r="A16" s="7">
        <v>14</v>
      </c>
      <c r="B16" s="8">
        <v>8</v>
      </c>
    </row>
    <row r="17" spans="1:2" ht="12.75">
      <c r="A17" s="7">
        <v>15</v>
      </c>
      <c r="B17" s="8">
        <v>4</v>
      </c>
    </row>
    <row r="18" spans="1:2" ht="12.75">
      <c r="A18" s="7">
        <v>16</v>
      </c>
      <c r="B18" s="8">
        <v>3</v>
      </c>
    </row>
    <row r="19" spans="1:2" ht="12.75">
      <c r="A19" s="7">
        <v>17</v>
      </c>
      <c r="B19" s="8">
        <v>3</v>
      </c>
    </row>
    <row r="20" spans="1:2" ht="12.75">
      <c r="A20" s="7">
        <v>18</v>
      </c>
      <c r="B20" s="8">
        <v>1</v>
      </c>
    </row>
    <row r="21" spans="1:2" ht="12.75">
      <c r="A21" s="7">
        <v>19</v>
      </c>
      <c r="B21" s="8">
        <v>1</v>
      </c>
    </row>
    <row r="22" spans="1:2" ht="12.75">
      <c r="A22" s="7">
        <v>20</v>
      </c>
      <c r="B22" s="8">
        <v>0</v>
      </c>
    </row>
    <row r="23" spans="1:2" ht="13.5" thickBot="1">
      <c r="A23" s="9" t="s">
        <v>15</v>
      </c>
      <c r="B23" s="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D13" sqref="D13"/>
    </sheetView>
  </sheetViews>
  <sheetFormatPr defaultColWidth="9.140625" defaultRowHeight="12.75"/>
  <cols>
    <col min="1" max="16384" width="9.140625" style="1" customWidth="1"/>
  </cols>
  <sheetData>
    <row r="1" spans="1:6" ht="12.75">
      <c r="A1" s="56" t="s">
        <v>4</v>
      </c>
      <c r="B1" s="56"/>
      <c r="C1" s="56"/>
      <c r="D1" s="56"/>
      <c r="E1" s="56"/>
      <c r="F1" s="1" t="s">
        <v>5</v>
      </c>
    </row>
    <row r="2" spans="1:6" ht="12.75">
      <c r="A2" s="1" t="s">
        <v>11</v>
      </c>
      <c r="B2" s="1" t="s">
        <v>12</v>
      </c>
      <c r="C2" s="6" t="s">
        <v>13</v>
      </c>
      <c r="F2" s="1">
        <v>0</v>
      </c>
    </row>
    <row r="3" spans="1:6" ht="12.75">
      <c r="A3" s="1">
        <v>38</v>
      </c>
      <c r="B3" s="1">
        <v>45</v>
      </c>
      <c r="C3" s="1">
        <v>19</v>
      </c>
      <c r="F3" s="1">
        <f>F2+1</f>
        <v>1</v>
      </c>
    </row>
    <row r="4" spans="1:6" ht="12.75">
      <c r="A4" s="1">
        <v>49</v>
      </c>
      <c r="B4" s="1">
        <v>33</v>
      </c>
      <c r="C4" s="1">
        <v>13</v>
      </c>
      <c r="F4" s="1">
        <f aca="true" t="shared" si="0" ref="F4:F21">F3+1</f>
        <v>2</v>
      </c>
    </row>
    <row r="5" spans="1:6" ht="12.75">
      <c r="A5" s="1">
        <v>36</v>
      </c>
      <c r="B5" s="1">
        <v>28</v>
      </c>
      <c r="C5" s="1">
        <v>9</v>
      </c>
      <c r="F5" s="1">
        <f t="shared" si="0"/>
        <v>3</v>
      </c>
    </row>
    <row r="6" spans="1:6" ht="12.75">
      <c r="A6" s="1">
        <v>48</v>
      </c>
      <c r="B6" s="1">
        <v>36</v>
      </c>
      <c r="C6" s="1">
        <v>16</v>
      </c>
      <c r="F6" s="1">
        <f t="shared" si="0"/>
        <v>4</v>
      </c>
    </row>
    <row r="7" spans="1:6" ht="12.75">
      <c r="A7" s="1">
        <v>37</v>
      </c>
      <c r="B7" s="1">
        <v>31</v>
      </c>
      <c r="C7" s="1">
        <v>7</v>
      </c>
      <c r="F7" s="1">
        <f t="shared" si="0"/>
        <v>5</v>
      </c>
    </row>
    <row r="8" spans="1:6" ht="12.75">
      <c r="A8" s="1">
        <v>40</v>
      </c>
      <c r="B8" s="1">
        <v>39</v>
      </c>
      <c r="C8" s="1">
        <v>8</v>
      </c>
      <c r="F8" s="1">
        <f t="shared" si="0"/>
        <v>6</v>
      </c>
    </row>
    <row r="9" spans="1:6" ht="12.75">
      <c r="A9" s="1">
        <v>41</v>
      </c>
      <c r="B9" s="1">
        <v>30</v>
      </c>
      <c r="C9" s="1">
        <v>4</v>
      </c>
      <c r="F9" s="1">
        <f t="shared" si="0"/>
        <v>7</v>
      </c>
    </row>
    <row r="10" spans="1:6" ht="12.75">
      <c r="A10" s="1">
        <v>40</v>
      </c>
      <c r="B10" s="1">
        <v>30</v>
      </c>
      <c r="C10" s="1">
        <v>13</v>
      </c>
      <c r="F10" s="1">
        <f t="shared" si="0"/>
        <v>8</v>
      </c>
    </row>
    <row r="11" spans="1:6" ht="12.75">
      <c r="A11" s="1">
        <v>45</v>
      </c>
      <c r="B11" s="1">
        <v>33</v>
      </c>
      <c r="C11" s="1">
        <v>13</v>
      </c>
      <c r="F11" s="1">
        <f t="shared" si="0"/>
        <v>9</v>
      </c>
    </row>
    <row r="12" spans="1:6" ht="12.75">
      <c r="A12" s="1">
        <v>49</v>
      </c>
      <c r="B12" s="1">
        <v>34</v>
      </c>
      <c r="C12" s="1">
        <v>9</v>
      </c>
      <c r="F12" s="1">
        <f t="shared" si="0"/>
        <v>10</v>
      </c>
    </row>
    <row r="13" spans="1:6" ht="12.75">
      <c r="A13" s="1">
        <v>45</v>
      </c>
      <c r="B13" s="1">
        <v>27</v>
      </c>
      <c r="C13" s="1">
        <v>10</v>
      </c>
      <c r="F13" s="1">
        <f t="shared" si="0"/>
        <v>11</v>
      </c>
    </row>
    <row r="14" spans="1:6" ht="12.75">
      <c r="A14" s="1">
        <v>56</v>
      </c>
      <c r="B14" s="1">
        <v>39</v>
      </c>
      <c r="C14" s="1">
        <v>14</v>
      </c>
      <c r="F14" s="1">
        <f t="shared" si="0"/>
        <v>12</v>
      </c>
    </row>
    <row r="15" spans="1:6" ht="12.75">
      <c r="A15" s="1">
        <v>50</v>
      </c>
      <c r="B15" s="1">
        <v>27</v>
      </c>
      <c r="C15" s="1">
        <v>9</v>
      </c>
      <c r="F15" s="1">
        <f>F14+1</f>
        <v>13</v>
      </c>
    </row>
    <row r="16" spans="1:6" ht="12.75">
      <c r="A16" s="1">
        <v>40</v>
      </c>
      <c r="B16" s="1">
        <v>41</v>
      </c>
      <c r="C16" s="1">
        <v>11</v>
      </c>
      <c r="F16" s="1">
        <f t="shared" si="0"/>
        <v>14</v>
      </c>
    </row>
    <row r="17" spans="1:6" ht="12.75">
      <c r="A17" s="1">
        <v>39</v>
      </c>
      <c r="B17" s="1">
        <v>33</v>
      </c>
      <c r="C17" s="1">
        <v>12</v>
      </c>
      <c r="F17" s="1">
        <f t="shared" si="0"/>
        <v>15</v>
      </c>
    </row>
    <row r="18" spans="1:6" ht="12.75">
      <c r="A18" s="1">
        <v>51</v>
      </c>
      <c r="B18" s="1">
        <v>31</v>
      </c>
      <c r="C18" s="1">
        <v>15</v>
      </c>
      <c r="F18" s="1">
        <f t="shared" si="0"/>
        <v>16</v>
      </c>
    </row>
    <row r="19" spans="1:6" ht="12.75">
      <c r="A19" s="1">
        <v>34</v>
      </c>
      <c r="B19" s="1">
        <v>27</v>
      </c>
      <c r="C19" s="1">
        <v>4</v>
      </c>
      <c r="F19" s="1">
        <f t="shared" si="0"/>
        <v>17</v>
      </c>
    </row>
    <row r="20" spans="1:6" ht="12.75">
      <c r="A20" s="1">
        <v>35</v>
      </c>
      <c r="B20" s="1">
        <v>27</v>
      </c>
      <c r="C20" s="1">
        <v>8</v>
      </c>
      <c r="F20" s="1">
        <f>F19+1</f>
        <v>18</v>
      </c>
    </row>
    <row r="21" spans="1:6" ht="12.75">
      <c r="A21" s="1">
        <v>30</v>
      </c>
      <c r="B21" s="1">
        <v>28</v>
      </c>
      <c r="C21" s="1">
        <v>10</v>
      </c>
      <c r="F21" s="1">
        <f t="shared" si="0"/>
        <v>19</v>
      </c>
    </row>
    <row r="22" spans="1:6" ht="12.75">
      <c r="A22" s="1">
        <v>32</v>
      </c>
      <c r="B22" s="1">
        <v>31</v>
      </c>
      <c r="C22" s="1">
        <v>6</v>
      </c>
      <c r="F22" s="1">
        <v>20</v>
      </c>
    </row>
    <row r="23" spans="1:3" ht="12.75">
      <c r="A23" s="1">
        <v>43</v>
      </c>
      <c r="B23" s="1">
        <v>37</v>
      </c>
      <c r="C23" s="1">
        <v>12</v>
      </c>
    </row>
    <row r="24" spans="1:3" ht="12.75">
      <c r="A24" s="1">
        <v>39</v>
      </c>
      <c r="B24" s="1">
        <v>21</v>
      </c>
      <c r="C24" s="1">
        <v>10</v>
      </c>
    </row>
    <row r="25" spans="1:3" ht="12.75">
      <c r="A25" s="1">
        <v>34</v>
      </c>
      <c r="B25" s="1">
        <v>24</v>
      </c>
      <c r="C25" s="1">
        <v>8</v>
      </c>
    </row>
    <row r="26" spans="1:3" ht="12.75">
      <c r="A26" s="1">
        <v>43</v>
      </c>
      <c r="B26" s="1">
        <v>26</v>
      </c>
      <c r="C26" s="1">
        <v>11</v>
      </c>
    </row>
    <row r="27" spans="1:3" ht="12.75">
      <c r="A27" s="1">
        <v>55</v>
      </c>
      <c r="B27" s="1">
        <v>34</v>
      </c>
      <c r="C27" s="1">
        <v>18</v>
      </c>
    </row>
    <row r="28" spans="1:3" ht="12.75">
      <c r="A28" s="1">
        <v>29</v>
      </c>
      <c r="B28" s="1">
        <v>34</v>
      </c>
      <c r="C28" s="1">
        <v>12</v>
      </c>
    </row>
    <row r="29" spans="1:3" ht="12.75">
      <c r="A29" s="1">
        <v>32</v>
      </c>
      <c r="B29" s="1">
        <v>30</v>
      </c>
      <c r="C29" s="1">
        <v>11</v>
      </c>
    </row>
    <row r="30" spans="1:3" ht="12.75">
      <c r="A30" s="1">
        <v>37</v>
      </c>
      <c r="B30" s="1">
        <v>29</v>
      </c>
      <c r="C30" s="1">
        <v>12</v>
      </c>
    </row>
    <row r="31" spans="1:3" ht="12.75">
      <c r="A31" s="1">
        <v>40</v>
      </c>
      <c r="B31" s="1">
        <v>35</v>
      </c>
      <c r="C31" s="1">
        <v>12</v>
      </c>
    </row>
    <row r="32" spans="1:3" ht="12.75">
      <c r="A32" s="1">
        <v>44</v>
      </c>
      <c r="B32" s="1">
        <v>34</v>
      </c>
      <c r="C32" s="1">
        <v>11</v>
      </c>
    </row>
    <row r="33" spans="1:3" ht="12.75">
      <c r="A33" s="1">
        <v>44</v>
      </c>
      <c r="B33" s="1">
        <v>33</v>
      </c>
      <c r="C33" s="1">
        <v>11</v>
      </c>
    </row>
    <row r="34" spans="1:3" ht="12.75">
      <c r="A34" s="1">
        <v>40</v>
      </c>
      <c r="B34" s="1">
        <v>26</v>
      </c>
      <c r="C34" s="1">
        <v>8</v>
      </c>
    </row>
    <row r="35" spans="1:3" ht="12.75">
      <c r="A35" s="1">
        <v>38</v>
      </c>
      <c r="B35" s="1">
        <v>28</v>
      </c>
      <c r="C35" s="1">
        <v>13</v>
      </c>
    </row>
    <row r="36" spans="1:3" ht="12.75">
      <c r="A36" s="1">
        <v>39</v>
      </c>
      <c r="B36" s="1">
        <v>34</v>
      </c>
      <c r="C36" s="1">
        <v>11</v>
      </c>
    </row>
    <row r="37" spans="1:3" ht="12.75">
      <c r="A37" s="1">
        <v>35</v>
      </c>
      <c r="B37" s="1">
        <v>35</v>
      </c>
      <c r="C37" s="1">
        <v>13</v>
      </c>
    </row>
    <row r="38" spans="1:3" ht="12.75">
      <c r="A38" s="1">
        <v>43</v>
      </c>
      <c r="B38" s="1">
        <v>29</v>
      </c>
      <c r="C38" s="5">
        <v>12</v>
      </c>
    </row>
    <row r="39" spans="1:3" ht="12.75">
      <c r="A39" s="1">
        <v>41</v>
      </c>
      <c r="B39" s="1">
        <v>42</v>
      </c>
      <c r="C39" s="1">
        <v>17</v>
      </c>
    </row>
    <row r="40" spans="1:3" ht="12.75">
      <c r="A40" s="1">
        <v>38</v>
      </c>
      <c r="B40" s="1">
        <v>30</v>
      </c>
      <c r="C40" s="1">
        <v>17</v>
      </c>
    </row>
    <row r="41" spans="1:3" ht="12.75">
      <c r="A41" s="1">
        <v>48</v>
      </c>
      <c r="B41" s="1">
        <v>29</v>
      </c>
      <c r="C41" s="1">
        <v>10</v>
      </c>
    </row>
    <row r="42" spans="1:3" ht="12.75">
      <c r="A42" s="1">
        <v>48</v>
      </c>
      <c r="B42" s="1">
        <v>36</v>
      </c>
      <c r="C42" s="1">
        <v>16</v>
      </c>
    </row>
    <row r="43" spans="1:3" ht="12.75">
      <c r="A43" s="1">
        <v>39</v>
      </c>
      <c r="B43" s="1">
        <v>20</v>
      </c>
      <c r="C43" s="1">
        <v>4</v>
      </c>
    </row>
    <row r="44" spans="1:3" ht="12.75">
      <c r="A44" s="1">
        <v>36</v>
      </c>
      <c r="B44" s="1">
        <v>30</v>
      </c>
      <c r="C44" s="1">
        <v>6</v>
      </c>
    </row>
    <row r="45" spans="1:3" ht="12.75">
      <c r="A45" s="1">
        <v>48</v>
      </c>
      <c r="B45" s="1">
        <v>38</v>
      </c>
      <c r="C45" s="1">
        <v>14</v>
      </c>
    </row>
    <row r="46" spans="1:3" ht="12.75">
      <c r="A46" s="1">
        <v>41</v>
      </c>
      <c r="B46" s="1">
        <v>31</v>
      </c>
      <c r="C46" s="1">
        <v>12</v>
      </c>
    </row>
    <row r="47" spans="1:3" ht="12.75">
      <c r="A47" s="1">
        <v>39</v>
      </c>
      <c r="B47" s="1">
        <v>33</v>
      </c>
      <c r="C47" s="1">
        <v>10</v>
      </c>
    </row>
    <row r="48" spans="1:3" ht="12.75">
      <c r="A48" s="1">
        <v>33</v>
      </c>
      <c r="B48" s="1">
        <v>25</v>
      </c>
      <c r="C48" s="1">
        <v>9</v>
      </c>
    </row>
    <row r="49" spans="1:3" ht="12.75">
      <c r="A49" s="1">
        <v>39</v>
      </c>
      <c r="B49" s="1">
        <v>39</v>
      </c>
      <c r="C49" s="1">
        <v>12</v>
      </c>
    </row>
    <row r="50" spans="1:3" ht="12.75">
      <c r="A50" s="1">
        <v>43</v>
      </c>
      <c r="B50" s="1">
        <v>32</v>
      </c>
      <c r="C50" s="1">
        <v>9</v>
      </c>
    </row>
    <row r="51" spans="1:3" ht="12.75">
      <c r="A51" s="1">
        <v>41</v>
      </c>
      <c r="B51" s="1">
        <v>31</v>
      </c>
      <c r="C51" s="1">
        <v>13</v>
      </c>
    </row>
    <row r="52" spans="1:3" ht="12.75">
      <c r="A52" s="1">
        <v>30</v>
      </c>
      <c r="B52" s="1">
        <v>26</v>
      </c>
      <c r="C52" s="1">
        <v>7</v>
      </c>
    </row>
    <row r="53" spans="1:3" ht="12.75">
      <c r="A53" s="1">
        <v>36</v>
      </c>
      <c r="B53" s="1">
        <v>22</v>
      </c>
      <c r="C53" s="1">
        <v>6</v>
      </c>
    </row>
    <row r="54" spans="1:3" ht="12.75">
      <c r="A54" s="1">
        <v>32</v>
      </c>
      <c r="B54" s="1">
        <v>39</v>
      </c>
      <c r="C54" s="1">
        <v>15</v>
      </c>
    </row>
    <row r="55" spans="1:3" ht="12.75">
      <c r="A55" s="1">
        <v>43</v>
      </c>
      <c r="B55" s="1">
        <v>22</v>
      </c>
      <c r="C55" s="1">
        <v>12</v>
      </c>
    </row>
    <row r="56" spans="1:3" ht="12.75">
      <c r="A56" s="1">
        <v>43</v>
      </c>
      <c r="B56" s="1">
        <v>30</v>
      </c>
      <c r="C56" s="1">
        <v>14</v>
      </c>
    </row>
    <row r="57" spans="1:3" ht="12.75">
      <c r="A57" s="1">
        <v>28</v>
      </c>
      <c r="B57" s="1">
        <v>27</v>
      </c>
      <c r="C57" s="1">
        <v>10</v>
      </c>
    </row>
    <row r="58" spans="1:3" ht="12.75">
      <c r="A58" s="1">
        <v>40</v>
      </c>
      <c r="B58" s="1">
        <v>31</v>
      </c>
      <c r="C58" s="1">
        <v>13</v>
      </c>
    </row>
    <row r="59" spans="1:3" ht="12.75">
      <c r="A59" s="1">
        <v>35</v>
      </c>
      <c r="B59" s="1">
        <v>26</v>
      </c>
      <c r="C59" s="1">
        <v>9</v>
      </c>
    </row>
    <row r="60" spans="1:3" ht="12.75">
      <c r="A60" s="1">
        <v>37</v>
      </c>
      <c r="B60" s="1">
        <v>32</v>
      </c>
      <c r="C60" s="1">
        <v>12</v>
      </c>
    </row>
    <row r="61" spans="1:3" ht="12.75">
      <c r="A61" s="1">
        <v>45</v>
      </c>
      <c r="B61" s="1">
        <v>30</v>
      </c>
      <c r="C61" s="1">
        <v>11</v>
      </c>
    </row>
    <row r="62" spans="1:3" ht="12.75">
      <c r="A62" s="1">
        <v>31</v>
      </c>
      <c r="B62" s="1">
        <v>25</v>
      </c>
      <c r="C62" s="1">
        <v>9</v>
      </c>
    </row>
    <row r="63" spans="1:3" ht="12.75">
      <c r="A63" s="1">
        <v>44</v>
      </c>
      <c r="B63" s="1">
        <v>34</v>
      </c>
      <c r="C63" s="1">
        <v>12</v>
      </c>
    </row>
    <row r="64" spans="1:3" ht="12.75">
      <c r="A64" s="1">
        <v>44</v>
      </c>
      <c r="B64" s="1">
        <v>34</v>
      </c>
      <c r="C64" s="1">
        <v>10</v>
      </c>
    </row>
    <row r="65" spans="1:3" ht="12.75">
      <c r="A65" s="1">
        <v>38</v>
      </c>
      <c r="B65" s="1">
        <v>28</v>
      </c>
      <c r="C65" s="1">
        <v>9</v>
      </c>
    </row>
    <row r="66" spans="1:3" ht="12.75">
      <c r="A66" s="1">
        <v>39</v>
      </c>
      <c r="B66" s="1">
        <v>43</v>
      </c>
      <c r="C66" s="1">
        <v>14</v>
      </c>
    </row>
    <row r="67" spans="1:3" ht="12.75">
      <c r="A67" s="1">
        <v>47</v>
      </c>
      <c r="B67" s="1">
        <v>36</v>
      </c>
      <c r="C67" s="1">
        <v>13</v>
      </c>
    </row>
    <row r="68" spans="1:3" ht="12.75">
      <c r="A68" s="1">
        <v>44</v>
      </c>
      <c r="B68" s="1">
        <v>31</v>
      </c>
      <c r="C68" s="1">
        <v>12</v>
      </c>
    </row>
    <row r="69" spans="1:3" ht="12.75">
      <c r="A69" s="1">
        <v>39</v>
      </c>
      <c r="B69" s="1">
        <v>30</v>
      </c>
      <c r="C69" s="1">
        <v>9</v>
      </c>
    </row>
    <row r="70" spans="1:3" ht="12.75">
      <c r="A70" s="1">
        <v>30</v>
      </c>
      <c r="B70" s="1">
        <v>26</v>
      </c>
      <c r="C70" s="1">
        <v>9</v>
      </c>
    </row>
    <row r="71" spans="1:3" ht="12.75">
      <c r="A71" s="1">
        <v>33</v>
      </c>
      <c r="B71" s="1">
        <v>38</v>
      </c>
      <c r="C71" s="1">
        <v>12</v>
      </c>
    </row>
    <row r="72" spans="1:3" ht="12.75">
      <c r="A72" s="1">
        <v>39</v>
      </c>
      <c r="B72" s="1">
        <v>30</v>
      </c>
      <c r="C72" s="1">
        <v>12</v>
      </c>
    </row>
    <row r="73" spans="1:3" ht="12.75">
      <c r="A73" s="1">
        <v>30</v>
      </c>
      <c r="B73" s="1">
        <v>31</v>
      </c>
      <c r="C73" s="1">
        <v>11</v>
      </c>
    </row>
    <row r="74" spans="1:3" ht="12.75">
      <c r="A74" s="1">
        <v>44</v>
      </c>
      <c r="B74" s="1">
        <v>51</v>
      </c>
      <c r="C74" s="1">
        <v>16</v>
      </c>
    </row>
    <row r="75" spans="1:3" ht="12.75">
      <c r="A75" s="1">
        <v>51</v>
      </c>
      <c r="B75" s="1">
        <v>38</v>
      </c>
      <c r="C75" s="1">
        <v>17</v>
      </c>
    </row>
    <row r="76" spans="1:3" ht="12.75">
      <c r="A76" s="1">
        <v>37</v>
      </c>
      <c r="B76" s="1">
        <v>38</v>
      </c>
      <c r="C76" s="1">
        <v>10</v>
      </c>
    </row>
    <row r="77" spans="1:3" ht="12.75">
      <c r="A77" s="1">
        <v>41</v>
      </c>
      <c r="B77" s="1">
        <v>34</v>
      </c>
      <c r="C77" s="1">
        <v>14</v>
      </c>
    </row>
    <row r="78" spans="1:3" ht="12.75">
      <c r="A78" s="1">
        <v>36</v>
      </c>
      <c r="B78" s="1">
        <v>23</v>
      </c>
      <c r="C78" s="1">
        <v>6</v>
      </c>
    </row>
    <row r="79" spans="1:3" ht="12.75">
      <c r="A79" s="1">
        <v>39</v>
      </c>
      <c r="B79" s="1">
        <v>24</v>
      </c>
      <c r="C79" s="1">
        <v>6</v>
      </c>
    </row>
    <row r="80" spans="1:3" ht="12.75">
      <c r="A80" s="1">
        <v>38</v>
      </c>
      <c r="B80" s="1">
        <v>33</v>
      </c>
      <c r="C80" s="1">
        <v>12</v>
      </c>
    </row>
    <row r="81" spans="1:3" ht="12.75">
      <c r="A81" s="1">
        <v>47</v>
      </c>
      <c r="B81" s="1">
        <v>27</v>
      </c>
      <c r="C81" s="1">
        <v>8</v>
      </c>
    </row>
    <row r="82" spans="1:3" ht="12.75">
      <c r="A82" s="1">
        <v>41</v>
      </c>
      <c r="B82" s="1">
        <v>35</v>
      </c>
      <c r="C82" s="1">
        <v>9</v>
      </c>
    </row>
    <row r="83" spans="1:3" ht="12.75">
      <c r="A83" s="1">
        <v>41</v>
      </c>
      <c r="B83" s="1">
        <v>27</v>
      </c>
      <c r="C83" s="1">
        <v>12</v>
      </c>
    </row>
    <row r="84" spans="1:3" ht="12.75">
      <c r="A84" s="1">
        <v>40</v>
      </c>
      <c r="B84" s="1">
        <v>44</v>
      </c>
      <c r="C84" s="1">
        <v>14</v>
      </c>
    </row>
    <row r="85" spans="1:3" ht="12.75">
      <c r="A85" s="1">
        <v>34</v>
      </c>
      <c r="B85" s="1">
        <v>19</v>
      </c>
      <c r="C85" s="1">
        <v>3</v>
      </c>
    </row>
    <row r="86" spans="1:3" ht="12.75">
      <c r="A86" s="1">
        <v>52</v>
      </c>
      <c r="B86" s="1">
        <v>18</v>
      </c>
      <c r="C86" s="1">
        <v>8</v>
      </c>
    </row>
    <row r="87" spans="1:3" ht="12.75">
      <c r="A87" s="1">
        <v>46</v>
      </c>
      <c r="B87" s="1">
        <v>43</v>
      </c>
      <c r="C87" s="1">
        <v>7</v>
      </c>
    </row>
    <row r="88" spans="1:3" ht="12.75">
      <c r="A88" s="1">
        <v>38</v>
      </c>
      <c r="B88" s="1">
        <v>42</v>
      </c>
      <c r="C88" s="1">
        <v>13</v>
      </c>
    </row>
    <row r="89" spans="1:3" ht="12.75">
      <c r="A89" s="1">
        <v>41</v>
      </c>
      <c r="B89" s="1">
        <v>28</v>
      </c>
      <c r="C89" s="1">
        <v>12</v>
      </c>
    </row>
    <row r="90" spans="1:3" ht="12.75">
      <c r="A90" s="1">
        <v>40</v>
      </c>
      <c r="B90" s="1">
        <v>27</v>
      </c>
      <c r="C90" s="1">
        <v>9</v>
      </c>
    </row>
    <row r="91" spans="1:3" ht="12.75">
      <c r="A91" s="1">
        <v>26</v>
      </c>
      <c r="B91" s="1">
        <v>32</v>
      </c>
      <c r="C91" s="1">
        <v>8</v>
      </c>
    </row>
    <row r="92" spans="1:3" ht="12.75">
      <c r="A92" s="1">
        <v>39</v>
      </c>
      <c r="B92" s="1">
        <v>36</v>
      </c>
      <c r="C92" s="1">
        <v>15</v>
      </c>
    </row>
    <row r="93" spans="1:3" ht="12.75">
      <c r="A93" s="1">
        <v>33</v>
      </c>
      <c r="B93" s="1">
        <v>30</v>
      </c>
      <c r="C93" s="1">
        <v>11</v>
      </c>
    </row>
    <row r="94" spans="1:3" ht="12.75">
      <c r="A94" s="1">
        <v>35</v>
      </c>
      <c r="B94" s="1">
        <v>28</v>
      </c>
      <c r="C94" s="1">
        <v>13</v>
      </c>
    </row>
    <row r="95" spans="1:3" ht="12.75">
      <c r="A95" s="1">
        <v>46</v>
      </c>
      <c r="B95" s="1">
        <v>31</v>
      </c>
      <c r="C95" s="1">
        <v>12</v>
      </c>
    </row>
    <row r="96" spans="1:3" ht="12.75">
      <c r="A96" s="1">
        <v>34</v>
      </c>
      <c r="B96" s="1">
        <v>38</v>
      </c>
      <c r="C96" s="1">
        <v>14</v>
      </c>
    </row>
    <row r="97" spans="1:3" ht="12.75">
      <c r="A97" s="1">
        <v>43</v>
      </c>
      <c r="B97" s="1">
        <v>24</v>
      </c>
      <c r="C97" s="1">
        <v>11</v>
      </c>
    </row>
    <row r="98" spans="1:3" ht="12.75">
      <c r="A98" s="1">
        <v>36</v>
      </c>
      <c r="B98" s="1">
        <v>29</v>
      </c>
      <c r="C98" s="1">
        <v>15</v>
      </c>
    </row>
    <row r="99" spans="1:3" ht="12.75">
      <c r="A99" s="1">
        <v>43</v>
      </c>
      <c r="B99" s="1">
        <v>33</v>
      </c>
      <c r="C99" s="1">
        <v>9</v>
      </c>
    </row>
    <row r="100" spans="1:3" ht="12.75">
      <c r="A100" s="1">
        <v>35</v>
      </c>
      <c r="B100" s="1">
        <v>33</v>
      </c>
      <c r="C100" s="1">
        <v>7</v>
      </c>
    </row>
    <row r="101" spans="1:3" ht="12.75">
      <c r="A101" s="1">
        <v>40</v>
      </c>
      <c r="B101" s="1">
        <v>38</v>
      </c>
      <c r="C101" s="1">
        <v>11</v>
      </c>
    </row>
    <row r="102" spans="1:3" ht="12.75">
      <c r="A102" s="1">
        <v>51</v>
      </c>
      <c r="B102" s="1">
        <v>37</v>
      </c>
      <c r="C102" s="1">
        <v>14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G19" sqref="G19"/>
    </sheetView>
  </sheetViews>
  <sheetFormatPr defaultColWidth="9.140625" defaultRowHeight="12.75"/>
  <cols>
    <col min="11" max="11" width="9.00390625" style="0" customWidth="1"/>
    <col min="12" max="12" width="17.8515625" style="0" customWidth="1"/>
    <col min="13" max="13" width="15.8515625" style="0" customWidth="1"/>
  </cols>
  <sheetData>
    <row r="1" spans="1:13" ht="54" customHeight="1">
      <c r="A1" s="1" t="s">
        <v>17</v>
      </c>
      <c r="B1" s="1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5" t="s">
        <v>9</v>
      </c>
      <c r="J1" s="5" t="s">
        <v>10</v>
      </c>
      <c r="K1" s="5" t="s">
        <v>6</v>
      </c>
      <c r="L1" s="5" t="s">
        <v>7</v>
      </c>
      <c r="M1" s="4"/>
    </row>
    <row r="2" spans="1:12" ht="12.75">
      <c r="A2" s="1" t="s">
        <v>2</v>
      </c>
      <c r="B2" s="3">
        <v>-2</v>
      </c>
      <c r="C2" s="1">
        <v>1041</v>
      </c>
      <c r="D2" s="1">
        <v>1066</v>
      </c>
      <c r="E2" s="1">
        <v>1090</v>
      </c>
      <c r="F2" s="1">
        <v>1099</v>
      </c>
      <c r="G2" s="1">
        <v>1114</v>
      </c>
      <c r="H2" s="1">
        <v>1061</v>
      </c>
      <c r="I2" s="11">
        <f aca="true" t="shared" si="0" ref="I2:I14">AVERAGE(C2:H2)</f>
        <v>1078.5</v>
      </c>
      <c r="J2" s="1">
        <f aca="true" t="shared" si="1" ref="J2:J14">SUM(C2:H2)</f>
        <v>6471</v>
      </c>
      <c r="K2" s="11">
        <f aca="true" t="shared" si="2" ref="K2:K14">(J2)^0.5</f>
        <v>80.44252606675154</v>
      </c>
      <c r="L2" s="11">
        <f aca="true" t="shared" si="3" ref="L2:L14">K2/J2*I2</f>
        <v>13.407087677791923</v>
      </c>
    </row>
    <row r="3" spans="1:12" ht="12.75">
      <c r="A3" s="1" t="s">
        <v>3</v>
      </c>
      <c r="B3" s="3">
        <v>0</v>
      </c>
      <c r="C3" s="1">
        <v>965</v>
      </c>
      <c r="D3" s="1">
        <v>1034</v>
      </c>
      <c r="E3" s="1">
        <v>970</v>
      </c>
      <c r="F3" s="1">
        <v>990</v>
      </c>
      <c r="G3" s="1">
        <v>1028</v>
      </c>
      <c r="H3" s="1">
        <v>1070</v>
      </c>
      <c r="I3" s="11">
        <f t="shared" si="0"/>
        <v>1009.5</v>
      </c>
      <c r="J3" s="1">
        <f t="shared" si="1"/>
        <v>6057</v>
      </c>
      <c r="K3" s="11">
        <f t="shared" si="2"/>
        <v>77.82673062643708</v>
      </c>
      <c r="L3" s="11">
        <f t="shared" si="3"/>
        <v>12.971121771072847</v>
      </c>
    </row>
    <row r="4" spans="1:12" ht="12.75">
      <c r="A4" s="1" t="s">
        <v>3</v>
      </c>
      <c r="B4" s="3">
        <v>1.2</v>
      </c>
      <c r="C4" s="1">
        <v>912</v>
      </c>
      <c r="D4" s="1">
        <v>910</v>
      </c>
      <c r="E4" s="1">
        <v>947</v>
      </c>
      <c r="F4" s="1">
        <v>918</v>
      </c>
      <c r="G4" s="1">
        <v>920</v>
      </c>
      <c r="H4" s="1">
        <v>935</v>
      </c>
      <c r="I4" s="11">
        <f t="shared" si="0"/>
        <v>923.6666666666666</v>
      </c>
      <c r="J4" s="1">
        <f t="shared" si="1"/>
        <v>5542</v>
      </c>
      <c r="K4" s="11">
        <f t="shared" si="2"/>
        <v>74.444610281739</v>
      </c>
      <c r="L4" s="11">
        <f t="shared" si="3"/>
        <v>12.4074350469565</v>
      </c>
    </row>
    <row r="5" spans="1:12" ht="12.75">
      <c r="A5" s="1" t="s">
        <v>3</v>
      </c>
      <c r="B5" s="3">
        <v>2.4</v>
      </c>
      <c r="C5" s="1">
        <v>874</v>
      </c>
      <c r="D5" s="1">
        <v>863</v>
      </c>
      <c r="E5" s="1">
        <v>911</v>
      </c>
      <c r="F5" s="1">
        <v>872</v>
      </c>
      <c r="G5" s="1">
        <v>860</v>
      </c>
      <c r="H5" s="1">
        <v>931</v>
      </c>
      <c r="I5" s="11">
        <f t="shared" si="0"/>
        <v>885.1666666666666</v>
      </c>
      <c r="J5" s="1">
        <f t="shared" si="1"/>
        <v>5311</v>
      </c>
      <c r="K5" s="11">
        <f t="shared" si="2"/>
        <v>72.8766080440082</v>
      </c>
      <c r="L5" s="11">
        <f t="shared" si="3"/>
        <v>12.146101340668032</v>
      </c>
    </row>
    <row r="6" spans="1:12" ht="12.75">
      <c r="A6" s="1" t="s">
        <v>3</v>
      </c>
      <c r="B6" s="3">
        <v>3.6</v>
      </c>
      <c r="C6" s="1">
        <v>892</v>
      </c>
      <c r="D6" s="1">
        <v>859</v>
      </c>
      <c r="E6" s="1">
        <v>890</v>
      </c>
      <c r="F6" s="1">
        <v>851</v>
      </c>
      <c r="G6" s="1">
        <v>894</v>
      </c>
      <c r="H6" s="1">
        <v>874</v>
      </c>
      <c r="I6" s="11">
        <f t="shared" si="0"/>
        <v>876.6666666666666</v>
      </c>
      <c r="J6" s="1">
        <f t="shared" si="1"/>
        <v>5260</v>
      </c>
      <c r="K6" s="11">
        <f t="shared" si="2"/>
        <v>72.52585745787498</v>
      </c>
      <c r="L6" s="11">
        <f t="shared" si="3"/>
        <v>12.08764290964583</v>
      </c>
    </row>
    <row r="7" spans="1:12" ht="12.75">
      <c r="A7" s="1" t="s">
        <v>3</v>
      </c>
      <c r="B7" s="3">
        <v>4.8</v>
      </c>
      <c r="C7" s="1">
        <v>815</v>
      </c>
      <c r="D7" s="1">
        <v>857</v>
      </c>
      <c r="E7" s="1">
        <v>843</v>
      </c>
      <c r="F7" s="1">
        <v>815</v>
      </c>
      <c r="G7" s="1">
        <v>879</v>
      </c>
      <c r="H7" s="1">
        <v>885</v>
      </c>
      <c r="I7" s="11">
        <f t="shared" si="0"/>
        <v>849</v>
      </c>
      <c r="J7" s="1">
        <f t="shared" si="1"/>
        <v>5094</v>
      </c>
      <c r="K7" s="11">
        <f t="shared" si="2"/>
        <v>71.37226352022192</v>
      </c>
      <c r="L7" s="11">
        <f t="shared" si="3"/>
        <v>11.89537725337032</v>
      </c>
    </row>
    <row r="8" spans="1:12" ht="12.75">
      <c r="A8" s="1" t="s">
        <v>3</v>
      </c>
      <c r="B8" s="3">
        <v>6.1</v>
      </c>
      <c r="C8" s="1">
        <v>846</v>
      </c>
      <c r="D8" s="1">
        <v>798</v>
      </c>
      <c r="E8" s="1">
        <v>845</v>
      </c>
      <c r="F8" s="1">
        <v>800</v>
      </c>
      <c r="G8" s="1">
        <v>852</v>
      </c>
      <c r="H8" s="1">
        <v>797</v>
      </c>
      <c r="I8" s="11">
        <f t="shared" si="0"/>
        <v>823</v>
      </c>
      <c r="J8" s="1">
        <f t="shared" si="1"/>
        <v>4938</v>
      </c>
      <c r="K8" s="11">
        <f t="shared" si="2"/>
        <v>70.27090436304346</v>
      </c>
      <c r="L8" s="11">
        <f t="shared" si="3"/>
        <v>11.711817393840576</v>
      </c>
    </row>
    <row r="9" spans="1:12" ht="12.75">
      <c r="A9" s="1" t="s">
        <v>3</v>
      </c>
      <c r="B9" s="3">
        <v>7.4</v>
      </c>
      <c r="C9" s="1">
        <v>808</v>
      </c>
      <c r="D9" s="1">
        <v>785</v>
      </c>
      <c r="E9" s="1">
        <v>795</v>
      </c>
      <c r="F9" s="1">
        <v>836</v>
      </c>
      <c r="G9" s="1">
        <v>783</v>
      </c>
      <c r="H9" s="1">
        <v>796</v>
      </c>
      <c r="I9" s="11">
        <f t="shared" si="0"/>
        <v>800.5</v>
      </c>
      <c r="J9" s="1">
        <f t="shared" si="1"/>
        <v>4803</v>
      </c>
      <c r="K9" s="11">
        <f t="shared" si="2"/>
        <v>69.30367955599472</v>
      </c>
      <c r="L9" s="11">
        <f t="shared" si="3"/>
        <v>11.550613259332453</v>
      </c>
    </row>
    <row r="10" spans="1:12" ht="12.75">
      <c r="A10" s="1" t="s">
        <v>3</v>
      </c>
      <c r="B10" s="3">
        <v>8.7</v>
      </c>
      <c r="C10" s="1">
        <v>792</v>
      </c>
      <c r="D10" s="1">
        <v>816</v>
      </c>
      <c r="E10" s="1">
        <v>814</v>
      </c>
      <c r="F10" s="1">
        <v>729</v>
      </c>
      <c r="G10" s="1">
        <v>785</v>
      </c>
      <c r="H10" s="1">
        <v>826</v>
      </c>
      <c r="I10" s="11">
        <f t="shared" si="0"/>
        <v>793.6666666666666</v>
      </c>
      <c r="J10" s="1">
        <f t="shared" si="1"/>
        <v>4762</v>
      </c>
      <c r="K10" s="11">
        <f t="shared" si="2"/>
        <v>69.00724599634447</v>
      </c>
      <c r="L10" s="11">
        <f t="shared" si="3"/>
        <v>11.501207666057411</v>
      </c>
    </row>
    <row r="11" spans="1:12" ht="12.75">
      <c r="A11" s="1" t="s">
        <v>3</v>
      </c>
      <c r="B11" s="3">
        <v>10</v>
      </c>
      <c r="C11" s="1">
        <v>769</v>
      </c>
      <c r="D11" s="1">
        <v>822</v>
      </c>
      <c r="E11" s="1">
        <v>761</v>
      </c>
      <c r="F11" s="1">
        <v>823</v>
      </c>
      <c r="G11" s="1">
        <v>753</v>
      </c>
      <c r="H11" s="1">
        <v>806</v>
      </c>
      <c r="I11" s="11">
        <f t="shared" si="0"/>
        <v>789</v>
      </c>
      <c r="J11" s="1">
        <f t="shared" si="1"/>
        <v>4734</v>
      </c>
      <c r="K11" s="11">
        <f t="shared" si="2"/>
        <v>68.8040696470783</v>
      </c>
      <c r="L11" s="11">
        <f t="shared" si="3"/>
        <v>11.467344941179714</v>
      </c>
    </row>
    <row r="12" spans="1:12" ht="12.75">
      <c r="A12" s="1" t="s">
        <v>3</v>
      </c>
      <c r="B12" s="3">
        <v>15</v>
      </c>
      <c r="C12" s="1">
        <v>812</v>
      </c>
      <c r="D12" s="1">
        <v>747</v>
      </c>
      <c r="E12" s="1">
        <v>757</v>
      </c>
      <c r="F12" s="1">
        <v>708</v>
      </c>
      <c r="G12" s="1">
        <v>792</v>
      </c>
      <c r="H12" s="1">
        <v>699</v>
      </c>
      <c r="I12" s="11">
        <f t="shared" si="0"/>
        <v>752.5</v>
      </c>
      <c r="J12" s="1">
        <f t="shared" si="1"/>
        <v>4515</v>
      </c>
      <c r="K12" s="11">
        <f t="shared" si="2"/>
        <v>67.19374970932937</v>
      </c>
      <c r="L12" s="11">
        <f t="shared" si="3"/>
        <v>11.198958284888228</v>
      </c>
    </row>
    <row r="13" spans="1:12" ht="12.75">
      <c r="A13" s="1" t="s">
        <v>3</v>
      </c>
      <c r="B13" s="3">
        <v>20</v>
      </c>
      <c r="C13" s="1">
        <v>744</v>
      </c>
      <c r="D13" s="1">
        <v>751</v>
      </c>
      <c r="E13" s="1">
        <v>712</v>
      </c>
      <c r="F13" s="1">
        <v>770</v>
      </c>
      <c r="G13" s="1">
        <v>716</v>
      </c>
      <c r="H13" s="1">
        <v>776</v>
      </c>
      <c r="I13" s="11">
        <f t="shared" si="0"/>
        <v>744.8333333333334</v>
      </c>
      <c r="J13" s="1">
        <f t="shared" si="1"/>
        <v>4469</v>
      </c>
      <c r="K13" s="11">
        <f t="shared" si="2"/>
        <v>66.85057965343307</v>
      </c>
      <c r="L13" s="11">
        <f t="shared" si="3"/>
        <v>11.14176327557218</v>
      </c>
    </row>
    <row r="14" spans="1:12" ht="12.75">
      <c r="A14" s="1" t="s">
        <v>3</v>
      </c>
      <c r="B14" s="3">
        <v>25</v>
      </c>
      <c r="C14" s="1">
        <v>738</v>
      </c>
      <c r="D14" s="1">
        <v>747</v>
      </c>
      <c r="E14" s="1">
        <v>748</v>
      </c>
      <c r="F14" s="1">
        <v>707</v>
      </c>
      <c r="G14" s="1">
        <v>703</v>
      </c>
      <c r="H14" s="1">
        <v>705</v>
      </c>
      <c r="I14" s="11">
        <f t="shared" si="0"/>
        <v>724.6666666666666</v>
      </c>
      <c r="J14" s="1">
        <f t="shared" si="1"/>
        <v>4348</v>
      </c>
      <c r="K14" s="11">
        <f t="shared" si="2"/>
        <v>65.93936608733814</v>
      </c>
      <c r="L14" s="11">
        <f t="shared" si="3"/>
        <v>10.98989434788969</v>
      </c>
    </row>
    <row r="15" spans="1:12" ht="12.75">
      <c r="A15" s="1"/>
      <c r="B15" s="3"/>
      <c r="C15" s="1"/>
      <c r="D15" s="1"/>
      <c r="E15" s="1"/>
      <c r="F15" s="1"/>
      <c r="G15" s="1"/>
      <c r="H15" s="1"/>
      <c r="I15" s="11"/>
      <c r="J15" s="1"/>
      <c r="K15" s="11"/>
      <c r="L15" s="11"/>
    </row>
    <row r="16" ht="12.75">
      <c r="K16" s="1"/>
    </row>
    <row r="17" spans="2:5" ht="12.75">
      <c r="B17" s="56" t="s">
        <v>8</v>
      </c>
      <c r="C17" s="56"/>
      <c r="D17" s="56"/>
      <c r="E17" s="56"/>
    </row>
    <row r="19" ht="12.75">
      <c r="G19" s="12">
        <f>I2/100/0.0765</f>
        <v>140.98039215686276</v>
      </c>
    </row>
    <row r="20" spans="6:9" ht="12.75">
      <c r="F20" s="56" t="s">
        <v>18</v>
      </c>
      <c r="G20" s="56"/>
      <c r="H20" s="56"/>
      <c r="I20" s="56"/>
    </row>
  </sheetData>
  <mergeCells count="2">
    <mergeCell ref="B17:E17"/>
    <mergeCell ref="F20:I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1"/>
  <sheetViews>
    <sheetView workbookViewId="0" topLeftCell="A1">
      <selection activeCell="G11" sqref="G11:H21"/>
    </sheetView>
  </sheetViews>
  <sheetFormatPr defaultColWidth="9.140625" defaultRowHeight="12.75"/>
  <cols>
    <col min="1" max="1" width="8.7109375" style="1" bestFit="1" customWidth="1"/>
    <col min="2" max="2" width="8.00390625" style="1" customWidth="1"/>
    <col min="3" max="3" width="6.00390625" style="1" bestFit="1" customWidth="1"/>
    <col min="4" max="4" width="7.28125" style="1" bestFit="1" customWidth="1"/>
    <col min="5" max="6" width="7.00390625" style="1" bestFit="1" customWidth="1"/>
    <col min="7" max="7" width="5.57421875" style="1" bestFit="1" customWidth="1"/>
    <col min="8" max="8" width="6.57421875" style="1" bestFit="1" customWidth="1"/>
    <col min="9" max="10" width="5.57421875" style="1" customWidth="1"/>
    <col min="11" max="11" width="5.57421875" style="1" bestFit="1" customWidth="1"/>
    <col min="12" max="12" width="7.00390625" style="1" bestFit="1" customWidth="1"/>
    <col min="13" max="15" width="5.57421875" style="1" bestFit="1" customWidth="1"/>
    <col min="16" max="16" width="5.57421875" style="1" customWidth="1"/>
    <col min="17" max="46" width="5.57421875" style="1" bestFit="1" customWidth="1"/>
    <col min="47" max="47" width="7.00390625" style="1" bestFit="1" customWidth="1"/>
    <col min="48" max="51" width="5.57421875" style="1" bestFit="1" customWidth="1"/>
    <col min="52" max="52" width="7.00390625" style="1" bestFit="1" customWidth="1"/>
    <col min="53" max="56" width="5.57421875" style="1" bestFit="1" customWidth="1"/>
    <col min="57" max="57" width="7.00390625" style="1" bestFit="1" customWidth="1"/>
    <col min="58" max="62" width="5.57421875" style="1" bestFit="1" customWidth="1"/>
    <col min="63" max="16384" width="9.140625" style="1" customWidth="1"/>
  </cols>
  <sheetData>
    <row r="1" spans="1:62" ht="12.75">
      <c r="A1" s="1" t="s">
        <v>26</v>
      </c>
      <c r="B1" s="35">
        <v>0</v>
      </c>
      <c r="C1" s="36">
        <v>0</v>
      </c>
      <c r="D1" s="36">
        <v>0</v>
      </c>
      <c r="E1" s="36">
        <v>0</v>
      </c>
      <c r="F1" s="36">
        <v>0</v>
      </c>
      <c r="G1" s="37" t="s">
        <v>24</v>
      </c>
      <c r="H1" s="37">
        <v>6</v>
      </c>
      <c r="I1" s="37">
        <v>6</v>
      </c>
      <c r="J1" s="37">
        <v>6</v>
      </c>
      <c r="K1" s="37">
        <v>6</v>
      </c>
      <c r="L1" s="35">
        <v>12</v>
      </c>
      <c r="M1" s="36">
        <v>12</v>
      </c>
      <c r="N1" s="36">
        <v>12</v>
      </c>
      <c r="O1" s="36">
        <v>12</v>
      </c>
      <c r="P1" s="38">
        <v>12</v>
      </c>
      <c r="Q1" s="35">
        <v>18</v>
      </c>
      <c r="R1" s="36">
        <v>18</v>
      </c>
      <c r="S1" s="36">
        <v>18</v>
      </c>
      <c r="T1" s="36">
        <v>18</v>
      </c>
      <c r="U1" s="38">
        <v>18</v>
      </c>
      <c r="V1" s="35">
        <v>24</v>
      </c>
      <c r="W1" s="36">
        <v>24</v>
      </c>
      <c r="X1" s="36">
        <v>24</v>
      </c>
      <c r="Y1" s="39">
        <v>24</v>
      </c>
      <c r="Z1" s="40">
        <v>24</v>
      </c>
      <c r="AA1" s="41">
        <v>30</v>
      </c>
      <c r="AB1" s="39">
        <v>30</v>
      </c>
      <c r="AC1" s="39">
        <v>30</v>
      </c>
      <c r="AD1" s="39">
        <v>30</v>
      </c>
      <c r="AE1" s="40">
        <v>30</v>
      </c>
      <c r="AF1" s="41">
        <v>40</v>
      </c>
      <c r="AG1" s="39">
        <v>40</v>
      </c>
      <c r="AH1" s="39">
        <v>40</v>
      </c>
      <c r="AI1" s="39">
        <v>40</v>
      </c>
      <c r="AJ1" s="40">
        <v>40</v>
      </c>
      <c r="AK1" s="41">
        <v>50</v>
      </c>
      <c r="AL1" s="39">
        <v>50</v>
      </c>
      <c r="AM1" s="39">
        <v>50</v>
      </c>
      <c r="AN1" s="39">
        <v>50</v>
      </c>
      <c r="AO1" s="40">
        <v>50</v>
      </c>
      <c r="AP1" s="41">
        <v>60</v>
      </c>
      <c r="AQ1" s="39">
        <v>60</v>
      </c>
      <c r="AR1" s="39">
        <v>60</v>
      </c>
      <c r="AS1" s="39">
        <v>60</v>
      </c>
      <c r="AT1" s="40">
        <v>60</v>
      </c>
      <c r="AU1" s="41">
        <v>70</v>
      </c>
      <c r="AV1" s="39">
        <v>70</v>
      </c>
      <c r="AW1" s="39">
        <v>70</v>
      </c>
      <c r="AX1" s="39">
        <v>70</v>
      </c>
      <c r="AY1" s="40">
        <v>70</v>
      </c>
      <c r="AZ1" s="41">
        <v>80</v>
      </c>
      <c r="BA1" s="39">
        <v>80</v>
      </c>
      <c r="BB1" s="39">
        <v>80</v>
      </c>
      <c r="BC1" s="39">
        <v>80</v>
      </c>
      <c r="BD1" s="40">
        <v>80</v>
      </c>
      <c r="BE1" s="41">
        <v>90</v>
      </c>
      <c r="BF1" s="39">
        <v>90</v>
      </c>
      <c r="BG1" s="39">
        <v>90</v>
      </c>
      <c r="BH1" s="39">
        <v>90</v>
      </c>
      <c r="BI1" s="42">
        <v>90</v>
      </c>
      <c r="BJ1" s="43"/>
    </row>
    <row r="2" spans="1:62" ht="12.75">
      <c r="A2" s="1" t="s">
        <v>25</v>
      </c>
      <c r="B2" s="44">
        <f aca="true" t="shared" si="0" ref="B2:V2">(COS(B1*PI()/180))^2</f>
        <v>1</v>
      </c>
      <c r="C2" s="45">
        <f t="shared" si="0"/>
        <v>1</v>
      </c>
      <c r="D2" s="45">
        <f t="shared" si="0"/>
        <v>1</v>
      </c>
      <c r="E2" s="45">
        <f t="shared" si="0"/>
        <v>1</v>
      </c>
      <c r="F2" s="45">
        <f t="shared" si="0"/>
        <v>1</v>
      </c>
      <c r="G2" s="46">
        <f t="shared" si="0"/>
        <v>0.9890738003669027</v>
      </c>
      <c r="H2" s="47">
        <f t="shared" si="0"/>
        <v>0.9890738003669027</v>
      </c>
      <c r="I2" s="47">
        <f t="shared" si="0"/>
        <v>0.9890738003669027</v>
      </c>
      <c r="J2" s="47">
        <f t="shared" si="0"/>
        <v>0.9890738003669027</v>
      </c>
      <c r="K2" s="48">
        <f t="shared" si="0"/>
        <v>0.9890738003669027</v>
      </c>
      <c r="L2" s="46">
        <f t="shared" si="0"/>
        <v>0.9567727288213006</v>
      </c>
      <c r="M2" s="47">
        <f t="shared" si="0"/>
        <v>0.9567727288213006</v>
      </c>
      <c r="N2" s="47">
        <f t="shared" si="0"/>
        <v>0.9567727288213006</v>
      </c>
      <c r="O2" s="47">
        <f t="shared" si="0"/>
        <v>0.9567727288213006</v>
      </c>
      <c r="P2" s="48">
        <f t="shared" si="0"/>
        <v>0.9567727288213006</v>
      </c>
      <c r="Q2" s="46">
        <f t="shared" si="0"/>
        <v>0.9045084971874736</v>
      </c>
      <c r="R2" s="47">
        <f>(COS(R1*PI()/180))^2</f>
        <v>0.9045084971874736</v>
      </c>
      <c r="S2" s="47">
        <f>(COS(S1*PI()/180))^2</f>
        <v>0.9045084971874736</v>
      </c>
      <c r="T2" s="47">
        <f>(COS(T1*PI()/180))^2</f>
        <v>0.9045084971874736</v>
      </c>
      <c r="U2" s="48">
        <f>(COS(U1*PI()/180))^2</f>
        <v>0.9045084971874736</v>
      </c>
      <c r="V2" s="46">
        <f t="shared" si="0"/>
        <v>0.834565303179429</v>
      </c>
      <c r="W2" s="47">
        <f aca="true" t="shared" si="1" ref="W2:BI2">(COS(W1*PI()/180))^2</f>
        <v>0.834565303179429</v>
      </c>
      <c r="X2" s="47">
        <f t="shared" si="1"/>
        <v>0.834565303179429</v>
      </c>
      <c r="Y2" s="47">
        <f t="shared" si="1"/>
        <v>0.834565303179429</v>
      </c>
      <c r="Z2" s="48">
        <f t="shared" si="1"/>
        <v>0.834565303179429</v>
      </c>
      <c r="AA2" s="46">
        <f t="shared" si="1"/>
        <v>0.7500000000000001</v>
      </c>
      <c r="AB2" s="47">
        <f t="shared" si="1"/>
        <v>0.7500000000000001</v>
      </c>
      <c r="AC2" s="47">
        <f t="shared" si="1"/>
        <v>0.7500000000000001</v>
      </c>
      <c r="AD2" s="47">
        <f t="shared" si="1"/>
        <v>0.7500000000000001</v>
      </c>
      <c r="AE2" s="48">
        <f t="shared" si="1"/>
        <v>0.7500000000000001</v>
      </c>
      <c r="AF2" s="46">
        <f t="shared" si="1"/>
        <v>0.5868240888334652</v>
      </c>
      <c r="AG2" s="47">
        <f t="shared" si="1"/>
        <v>0.5868240888334652</v>
      </c>
      <c r="AH2" s="47">
        <f t="shared" si="1"/>
        <v>0.5868240888334652</v>
      </c>
      <c r="AI2" s="47">
        <f t="shared" si="1"/>
        <v>0.5868240888334652</v>
      </c>
      <c r="AJ2" s="48">
        <f t="shared" si="1"/>
        <v>0.5868240888334652</v>
      </c>
      <c r="AK2" s="46">
        <f t="shared" si="1"/>
        <v>0.41317591116653485</v>
      </c>
      <c r="AL2" s="47">
        <f t="shared" si="1"/>
        <v>0.41317591116653485</v>
      </c>
      <c r="AM2" s="47">
        <f t="shared" si="1"/>
        <v>0.41317591116653485</v>
      </c>
      <c r="AN2" s="47">
        <f t="shared" si="1"/>
        <v>0.41317591116653485</v>
      </c>
      <c r="AO2" s="48">
        <f t="shared" si="1"/>
        <v>0.41317591116653485</v>
      </c>
      <c r="AP2" s="46">
        <f t="shared" si="1"/>
        <v>0.2500000000000001</v>
      </c>
      <c r="AQ2" s="47">
        <f t="shared" si="1"/>
        <v>0.2500000000000001</v>
      </c>
      <c r="AR2" s="47">
        <f t="shared" si="1"/>
        <v>0.2500000000000001</v>
      </c>
      <c r="AS2" s="47">
        <f t="shared" si="1"/>
        <v>0.2500000000000001</v>
      </c>
      <c r="AT2" s="48">
        <f t="shared" si="1"/>
        <v>0.2500000000000001</v>
      </c>
      <c r="AU2" s="46">
        <f t="shared" si="1"/>
        <v>0.11697777844051105</v>
      </c>
      <c r="AV2" s="47">
        <f t="shared" si="1"/>
        <v>0.11697777844051105</v>
      </c>
      <c r="AW2" s="47">
        <f t="shared" si="1"/>
        <v>0.11697777844051105</v>
      </c>
      <c r="AX2" s="47">
        <f t="shared" si="1"/>
        <v>0.11697777844051105</v>
      </c>
      <c r="AY2" s="48">
        <f t="shared" si="1"/>
        <v>0.11697777844051105</v>
      </c>
      <c r="AZ2" s="46">
        <f t="shared" si="1"/>
        <v>0.03015368960704583</v>
      </c>
      <c r="BA2" s="47">
        <f t="shared" si="1"/>
        <v>0.03015368960704583</v>
      </c>
      <c r="BB2" s="47">
        <f t="shared" si="1"/>
        <v>0.03015368960704583</v>
      </c>
      <c r="BC2" s="47">
        <f t="shared" si="1"/>
        <v>0.03015368960704583</v>
      </c>
      <c r="BD2" s="48">
        <f t="shared" si="1"/>
        <v>0.03015368960704583</v>
      </c>
      <c r="BE2" s="46">
        <f t="shared" si="1"/>
        <v>3.752471841412447E-33</v>
      </c>
      <c r="BF2" s="47">
        <f t="shared" si="1"/>
        <v>3.752471841412447E-33</v>
      </c>
      <c r="BG2" s="47">
        <f t="shared" si="1"/>
        <v>3.752471841412447E-33</v>
      </c>
      <c r="BH2" s="47">
        <f t="shared" si="1"/>
        <v>3.752471841412447E-33</v>
      </c>
      <c r="BI2" s="48">
        <f t="shared" si="1"/>
        <v>3.752471841412447E-33</v>
      </c>
      <c r="BJ2" s="47"/>
    </row>
    <row r="3" spans="1:62" ht="12.75">
      <c r="A3" s="1" t="s">
        <v>20</v>
      </c>
      <c r="B3" s="44">
        <v>8611</v>
      </c>
      <c r="C3" s="45">
        <v>7393</v>
      </c>
      <c r="D3" s="45">
        <v>6874</v>
      </c>
      <c r="E3" s="43">
        <v>6832</v>
      </c>
      <c r="F3" s="45">
        <v>6962</v>
      </c>
      <c r="G3" s="44">
        <v>6642</v>
      </c>
      <c r="H3" s="43">
        <v>6552</v>
      </c>
      <c r="I3" s="45">
        <v>6627</v>
      </c>
      <c r="J3" s="43">
        <v>6469</v>
      </c>
      <c r="K3" s="49">
        <v>6632</v>
      </c>
      <c r="L3" s="50">
        <v>6599</v>
      </c>
      <c r="M3" s="43">
        <v>6717</v>
      </c>
      <c r="N3" s="45">
        <v>6271</v>
      </c>
      <c r="O3" s="51">
        <v>6583</v>
      </c>
      <c r="P3" s="52">
        <v>6344</v>
      </c>
      <c r="Q3" s="44">
        <v>6224</v>
      </c>
      <c r="R3" s="43">
        <v>6218</v>
      </c>
      <c r="S3" s="43">
        <v>5972</v>
      </c>
      <c r="T3" s="43">
        <v>6296</v>
      </c>
      <c r="U3" s="49">
        <v>6403</v>
      </c>
      <c r="V3" s="44">
        <v>6192</v>
      </c>
      <c r="W3" s="43">
        <v>5902</v>
      </c>
      <c r="X3" s="43">
        <v>6171</v>
      </c>
      <c r="Y3" s="43">
        <v>6090</v>
      </c>
      <c r="Z3" s="49">
        <v>6242</v>
      </c>
      <c r="AA3" s="44">
        <v>6000</v>
      </c>
      <c r="AB3" s="43">
        <v>6098</v>
      </c>
      <c r="AC3" s="43">
        <v>6212</v>
      </c>
      <c r="AD3" s="43">
        <v>5943</v>
      </c>
      <c r="AE3" s="49">
        <v>6431</v>
      </c>
      <c r="AF3" s="44">
        <v>5782</v>
      </c>
      <c r="AG3" s="43">
        <v>5802</v>
      </c>
      <c r="AH3" s="43">
        <v>5663</v>
      </c>
      <c r="AI3" s="43">
        <v>3096</v>
      </c>
      <c r="AJ3" s="49">
        <v>2997</v>
      </c>
      <c r="AK3" s="44">
        <v>2939</v>
      </c>
      <c r="AL3" s="43">
        <v>2920</v>
      </c>
      <c r="AM3" s="43">
        <v>3039</v>
      </c>
      <c r="AN3" s="43">
        <v>2986</v>
      </c>
      <c r="AO3" s="49">
        <v>2846</v>
      </c>
      <c r="AP3" s="44">
        <v>2866</v>
      </c>
      <c r="AQ3" s="43">
        <v>3027</v>
      </c>
      <c r="AR3" s="43">
        <v>2916</v>
      </c>
      <c r="AS3" s="43">
        <v>2968</v>
      </c>
      <c r="AT3" s="49">
        <v>3018</v>
      </c>
      <c r="AU3" s="44">
        <v>2874</v>
      </c>
      <c r="AV3" s="43">
        <v>2892</v>
      </c>
      <c r="AW3" s="43">
        <v>2863</v>
      </c>
      <c r="AX3" s="43">
        <v>2921</v>
      </c>
      <c r="AY3" s="49">
        <v>2813</v>
      </c>
      <c r="AZ3" s="44">
        <v>2853</v>
      </c>
      <c r="BA3" s="43">
        <v>2782</v>
      </c>
      <c r="BB3" s="43">
        <v>2850</v>
      </c>
      <c r="BC3" s="43">
        <v>2823</v>
      </c>
      <c r="BD3" s="49">
        <v>2911</v>
      </c>
      <c r="BE3" s="44">
        <v>2866</v>
      </c>
      <c r="BF3" s="43">
        <v>2672</v>
      </c>
      <c r="BG3" s="43">
        <v>2846</v>
      </c>
      <c r="BH3" s="43">
        <v>2820</v>
      </c>
      <c r="BI3" s="42">
        <v>2738</v>
      </c>
      <c r="BJ3" s="45"/>
    </row>
    <row r="4" spans="1:62" ht="12.75">
      <c r="A4" s="1" t="s">
        <v>21</v>
      </c>
      <c r="B4" s="44">
        <v>5080</v>
      </c>
      <c r="C4" s="45">
        <v>4980</v>
      </c>
      <c r="D4" s="45">
        <v>5058</v>
      </c>
      <c r="E4" s="43">
        <v>4978</v>
      </c>
      <c r="F4" s="45">
        <v>5066</v>
      </c>
      <c r="G4" s="44">
        <v>5025</v>
      </c>
      <c r="H4" s="43">
        <v>4957</v>
      </c>
      <c r="I4" s="45">
        <v>4949</v>
      </c>
      <c r="J4" s="43">
        <v>4847</v>
      </c>
      <c r="K4" s="49">
        <v>4973</v>
      </c>
      <c r="L4" s="50">
        <v>4981</v>
      </c>
      <c r="M4" s="43">
        <v>4872</v>
      </c>
      <c r="N4" s="45">
        <v>4828</v>
      </c>
      <c r="O4" s="43">
        <v>4901</v>
      </c>
      <c r="P4" s="42">
        <v>4858</v>
      </c>
      <c r="Q4" s="44">
        <v>4668</v>
      </c>
      <c r="R4" s="43">
        <v>4660</v>
      </c>
      <c r="S4" s="43">
        <v>4608</v>
      </c>
      <c r="T4" s="43">
        <v>4583</v>
      </c>
      <c r="U4" s="49">
        <v>4515</v>
      </c>
      <c r="V4" s="44">
        <v>4680</v>
      </c>
      <c r="W4" s="43">
        <v>4719</v>
      </c>
      <c r="X4" s="43">
        <v>4716</v>
      </c>
      <c r="Y4" s="43">
        <v>4737</v>
      </c>
      <c r="Z4" s="49">
        <v>4629</v>
      </c>
      <c r="AA4" s="44">
        <v>4590</v>
      </c>
      <c r="AB4" s="43">
        <v>4655</v>
      </c>
      <c r="AC4" s="43">
        <v>4649</v>
      </c>
      <c r="AD4" s="43">
        <v>4763</v>
      </c>
      <c r="AE4" s="49">
        <v>4684</v>
      </c>
      <c r="AF4" s="44">
        <v>4704</v>
      </c>
      <c r="AG4" s="43">
        <v>4544</v>
      </c>
      <c r="AH4" s="43">
        <v>4450</v>
      </c>
      <c r="AI4" s="43">
        <v>4477</v>
      </c>
      <c r="AJ4" s="49">
        <v>4558</v>
      </c>
      <c r="AK4" s="44">
        <v>4394</v>
      </c>
      <c r="AL4" s="43">
        <v>4401</v>
      </c>
      <c r="AM4" s="43">
        <v>4528</v>
      </c>
      <c r="AN4" s="43">
        <v>4447</v>
      </c>
      <c r="AO4" s="49">
        <v>4405</v>
      </c>
      <c r="AP4" s="44">
        <v>4394</v>
      </c>
      <c r="AQ4" s="43">
        <v>4329</v>
      </c>
      <c r="AR4" s="43">
        <v>4330</v>
      </c>
      <c r="AS4" s="43">
        <v>4368</v>
      </c>
      <c r="AT4" s="49">
        <v>4365</v>
      </c>
      <c r="AU4" s="44">
        <v>4436</v>
      </c>
      <c r="AV4" s="43">
        <v>4454</v>
      </c>
      <c r="AW4" s="43">
        <v>4318</v>
      </c>
      <c r="AX4" s="43">
        <v>4504</v>
      </c>
      <c r="AY4" s="49">
        <v>4356</v>
      </c>
      <c r="AZ4" s="44">
        <v>4533</v>
      </c>
      <c r="BA4" s="43">
        <v>4224</v>
      </c>
      <c r="BB4" s="43">
        <v>6400</v>
      </c>
      <c r="BC4" s="43">
        <v>8537</v>
      </c>
      <c r="BD4" s="49">
        <v>8493</v>
      </c>
      <c r="BE4" s="44">
        <v>8532</v>
      </c>
      <c r="BF4" s="43">
        <v>8353</v>
      </c>
      <c r="BG4" s="43">
        <v>8673</v>
      </c>
      <c r="BH4" s="43">
        <v>8687</v>
      </c>
      <c r="BI4" s="42">
        <v>8417</v>
      </c>
      <c r="BJ4" s="45"/>
    </row>
    <row r="5" spans="1:62" ht="12.75">
      <c r="A5" s="6" t="s">
        <v>22</v>
      </c>
      <c r="B5" s="44">
        <v>125</v>
      </c>
      <c r="C5" s="43">
        <v>140</v>
      </c>
      <c r="D5" s="43">
        <v>131</v>
      </c>
      <c r="E5" s="43">
        <v>137</v>
      </c>
      <c r="F5" s="45">
        <v>119</v>
      </c>
      <c r="G5" s="44">
        <v>126</v>
      </c>
      <c r="H5" s="43">
        <v>134</v>
      </c>
      <c r="I5" s="45">
        <v>138</v>
      </c>
      <c r="J5" s="43">
        <v>125</v>
      </c>
      <c r="K5" s="49">
        <v>133</v>
      </c>
      <c r="L5" s="50">
        <v>130</v>
      </c>
      <c r="M5" s="43">
        <v>151</v>
      </c>
      <c r="N5" s="45">
        <v>135</v>
      </c>
      <c r="O5" s="43">
        <v>137</v>
      </c>
      <c r="P5" s="42">
        <v>134</v>
      </c>
      <c r="Q5" s="44">
        <v>123</v>
      </c>
      <c r="R5" s="43">
        <v>99</v>
      </c>
      <c r="S5" s="43">
        <v>101</v>
      </c>
      <c r="T5" s="43">
        <v>99</v>
      </c>
      <c r="U5" s="49">
        <v>110</v>
      </c>
      <c r="V5" s="44">
        <v>113</v>
      </c>
      <c r="W5" s="43">
        <v>96</v>
      </c>
      <c r="X5" s="43">
        <v>98</v>
      </c>
      <c r="Y5" s="43">
        <v>108</v>
      </c>
      <c r="Z5" s="49">
        <v>133</v>
      </c>
      <c r="AA5" s="44">
        <v>91</v>
      </c>
      <c r="AB5" s="43">
        <v>76</v>
      </c>
      <c r="AC5" s="43">
        <v>99</v>
      </c>
      <c r="AD5" s="43">
        <v>98</v>
      </c>
      <c r="AE5" s="49">
        <v>110</v>
      </c>
      <c r="AF5" s="44">
        <v>84</v>
      </c>
      <c r="AG5" s="43">
        <v>74</v>
      </c>
      <c r="AH5" s="43">
        <v>74</v>
      </c>
      <c r="AI5" s="43">
        <v>79</v>
      </c>
      <c r="AJ5" s="49">
        <v>63</v>
      </c>
      <c r="AK5" s="44">
        <v>57</v>
      </c>
      <c r="AL5" s="43">
        <v>58</v>
      </c>
      <c r="AM5" s="43">
        <v>55</v>
      </c>
      <c r="AN5" s="43">
        <v>44</v>
      </c>
      <c r="AO5" s="49">
        <v>61</v>
      </c>
      <c r="AP5" s="44">
        <v>27</v>
      </c>
      <c r="AQ5" s="43">
        <v>35</v>
      </c>
      <c r="AR5" s="43">
        <v>44</v>
      </c>
      <c r="AS5" s="43">
        <v>35</v>
      </c>
      <c r="AT5" s="49">
        <v>34</v>
      </c>
      <c r="AU5" s="44">
        <v>22</v>
      </c>
      <c r="AV5" s="43">
        <v>29</v>
      </c>
      <c r="AW5" s="43">
        <v>19</v>
      </c>
      <c r="AX5" s="43">
        <v>28</v>
      </c>
      <c r="AY5" s="49">
        <v>22</v>
      </c>
      <c r="AZ5" s="44">
        <v>14</v>
      </c>
      <c r="BA5" s="43">
        <v>15</v>
      </c>
      <c r="BB5" s="43">
        <v>6</v>
      </c>
      <c r="BC5" s="43">
        <v>16</v>
      </c>
      <c r="BD5" s="49">
        <v>15</v>
      </c>
      <c r="BE5" s="44">
        <v>15</v>
      </c>
      <c r="BF5" s="43">
        <v>8</v>
      </c>
      <c r="BG5" s="43">
        <v>7</v>
      </c>
      <c r="BH5" s="43">
        <v>17</v>
      </c>
      <c r="BI5" s="42">
        <v>18</v>
      </c>
      <c r="BJ5" s="45"/>
    </row>
    <row r="6" spans="1:62" ht="12.75">
      <c r="A6" s="1" t="s">
        <v>23</v>
      </c>
      <c r="B6" s="53">
        <f>AVERAGE(B5:F5)</f>
        <v>130.4</v>
      </c>
      <c r="C6" s="54"/>
      <c r="D6" s="54"/>
      <c r="E6" s="54"/>
      <c r="F6" s="54"/>
      <c r="G6" s="53">
        <f>AVERAGE(G5:K5)</f>
        <v>131.2</v>
      </c>
      <c r="H6" s="54"/>
      <c r="I6" s="54"/>
      <c r="J6" s="54"/>
      <c r="K6" s="55"/>
      <c r="L6" s="53">
        <f>AVERAGE(L5:P5)</f>
        <v>137.4</v>
      </c>
      <c r="M6" s="54"/>
      <c r="N6" s="54"/>
      <c r="O6" s="54"/>
      <c r="P6" s="55"/>
      <c r="Q6" s="53">
        <f>AVERAGE(Q5:U5)</f>
        <v>106.4</v>
      </c>
      <c r="R6" s="54"/>
      <c r="S6" s="54"/>
      <c r="T6" s="54"/>
      <c r="U6" s="55"/>
      <c r="V6" s="53">
        <f>AVERAGE(V5:Z5)</f>
        <v>109.6</v>
      </c>
      <c r="W6" s="54"/>
      <c r="X6" s="54"/>
      <c r="Y6" s="54"/>
      <c r="Z6" s="55"/>
      <c r="AA6" s="53">
        <f>AVERAGE(AA5:AE5)</f>
        <v>94.8</v>
      </c>
      <c r="AB6" s="54"/>
      <c r="AC6" s="54"/>
      <c r="AD6" s="54"/>
      <c r="AE6" s="55"/>
      <c r="AF6" s="53">
        <f>AVERAGE(AF5:AJ5)</f>
        <v>74.8</v>
      </c>
      <c r="AG6" s="54"/>
      <c r="AH6" s="54"/>
      <c r="AI6" s="54"/>
      <c r="AJ6" s="55"/>
      <c r="AK6" s="53">
        <f>AVERAGE(AK5:AO5)</f>
        <v>55</v>
      </c>
      <c r="AL6" s="54"/>
      <c r="AM6" s="54"/>
      <c r="AN6" s="54"/>
      <c r="AO6" s="55"/>
      <c r="AP6" s="53">
        <f>AVERAGE(AP5:AT5)</f>
        <v>35</v>
      </c>
      <c r="AQ6" s="54"/>
      <c r="AR6" s="54"/>
      <c r="AS6" s="54"/>
      <c r="AT6" s="55"/>
      <c r="AU6" s="53">
        <f>AVERAGE(AU5:AY5)</f>
        <v>24</v>
      </c>
      <c r="AV6" s="54"/>
      <c r="AW6" s="54"/>
      <c r="AX6" s="54"/>
      <c r="AY6" s="55"/>
      <c r="AZ6" s="53">
        <f>AVERAGE(AZ5:BD5)</f>
        <v>13.2</v>
      </c>
      <c r="BA6" s="54"/>
      <c r="BB6" s="54"/>
      <c r="BC6" s="54"/>
      <c r="BD6" s="55"/>
      <c r="BE6" s="53">
        <f>AVERAGE(BE5:BI5)</f>
        <v>13</v>
      </c>
      <c r="BF6" s="54"/>
      <c r="BG6" s="54"/>
      <c r="BH6" s="54"/>
      <c r="BI6" s="55"/>
      <c r="BJ6" s="45"/>
    </row>
    <row r="7" ht="12.75">
      <c r="B7" s="43"/>
    </row>
    <row r="10" ht="12.75">
      <c r="A10" s="1" t="s">
        <v>27</v>
      </c>
    </row>
    <row r="11" spans="1:8" ht="12.75">
      <c r="A11" s="1" t="s">
        <v>19</v>
      </c>
      <c r="B11" s="6" t="s">
        <v>28</v>
      </c>
      <c r="C11" s="27" t="s">
        <v>29</v>
      </c>
      <c r="D11" s="27" t="s">
        <v>30</v>
      </c>
      <c r="G11" s="27" t="s">
        <v>30</v>
      </c>
      <c r="H11"/>
    </row>
    <row r="12" spans="1:8" ht="12.75">
      <c r="A12" s="27">
        <f>$B$1</f>
        <v>0</v>
      </c>
      <c r="B12" s="3">
        <v>134</v>
      </c>
      <c r="C12" s="3">
        <f>B12/((B12*5)^(1/2))</f>
        <v>5.176871642217914</v>
      </c>
      <c r="D12" s="11">
        <f>B2</f>
        <v>1</v>
      </c>
      <c r="G12">
        <f>C2</f>
        <v>1</v>
      </c>
      <c r="H12" s="32">
        <v>134</v>
      </c>
    </row>
    <row r="13" spans="1:8" ht="12.75">
      <c r="A13" s="27">
        <v>10</v>
      </c>
      <c r="B13" s="3">
        <v>119.2</v>
      </c>
      <c r="C13" s="3">
        <f aca="true" t="shared" si="2" ref="C13:C21">B13/((B13*5)^(1/2))</f>
        <v>4.882622246293482</v>
      </c>
      <c r="D13" s="11">
        <f>L2</f>
        <v>0.9567727288213006</v>
      </c>
      <c r="G13" s="33">
        <f>M2</f>
        <v>0.9567727288213006</v>
      </c>
      <c r="H13" s="32">
        <v>119.2</v>
      </c>
    </row>
    <row r="14" spans="1:8" ht="12.75">
      <c r="A14" s="27">
        <v>20</v>
      </c>
      <c r="B14" s="3">
        <v>117.6</v>
      </c>
      <c r="C14" s="3">
        <f t="shared" si="2"/>
        <v>4.849742261192857</v>
      </c>
      <c r="D14" s="11">
        <f>Q2</f>
        <v>0.9045084971874736</v>
      </c>
      <c r="G14" s="33">
        <f>R2</f>
        <v>0.9045084971874736</v>
      </c>
      <c r="H14" s="32">
        <v>117.6</v>
      </c>
    </row>
    <row r="15" spans="1:8" ht="12.75">
      <c r="A15" s="27">
        <f>AA1</f>
        <v>30</v>
      </c>
      <c r="B15" s="3">
        <v>91.6</v>
      </c>
      <c r="C15" s="3">
        <f t="shared" si="2"/>
        <v>4.280186911806539</v>
      </c>
      <c r="D15" s="11">
        <f>AA2</f>
        <v>0.7500000000000001</v>
      </c>
      <c r="G15" s="33">
        <f>AB2</f>
        <v>0.7500000000000001</v>
      </c>
      <c r="H15" s="32">
        <v>91.6</v>
      </c>
    </row>
    <row r="16" spans="1:8" ht="12.75">
      <c r="A16" s="1">
        <v>40</v>
      </c>
      <c r="B16" s="3">
        <f>AF6</f>
        <v>74.8</v>
      </c>
      <c r="C16" s="3">
        <f t="shared" si="2"/>
        <v>3.867815921162743</v>
      </c>
      <c r="D16" s="11">
        <f>AF2</f>
        <v>0.5868240888334652</v>
      </c>
      <c r="G16" s="33">
        <f>AG2</f>
        <v>0.5868240888334652</v>
      </c>
      <c r="H16">
        <v>74.8</v>
      </c>
    </row>
    <row r="17" spans="1:8" ht="12.75">
      <c r="A17" s="1">
        <v>50</v>
      </c>
      <c r="B17" s="3">
        <f>AK6</f>
        <v>55</v>
      </c>
      <c r="C17" s="3">
        <f t="shared" si="2"/>
        <v>3.3166247903553994</v>
      </c>
      <c r="D17" s="11">
        <f>AK2</f>
        <v>0.41317591116653485</v>
      </c>
      <c r="G17" s="33">
        <f>AL2</f>
        <v>0.41317591116653485</v>
      </c>
      <c r="H17">
        <v>55</v>
      </c>
    </row>
    <row r="18" spans="1:8" ht="12.75">
      <c r="A18" s="1">
        <v>60</v>
      </c>
      <c r="B18" s="3">
        <f>AP6</f>
        <v>35</v>
      </c>
      <c r="C18" s="3">
        <f t="shared" si="2"/>
        <v>2.6457513110645907</v>
      </c>
      <c r="D18" s="11">
        <f>AP2</f>
        <v>0.2500000000000001</v>
      </c>
      <c r="G18" s="33">
        <f>AQ2</f>
        <v>0.2500000000000001</v>
      </c>
      <c r="H18">
        <v>35</v>
      </c>
    </row>
    <row r="19" spans="1:8" ht="12.75">
      <c r="A19" s="1">
        <v>70</v>
      </c>
      <c r="B19" s="3">
        <f>AU6</f>
        <v>24</v>
      </c>
      <c r="C19" s="3">
        <f t="shared" si="2"/>
        <v>2.1908902300206643</v>
      </c>
      <c r="D19" s="11">
        <f>AU2</f>
        <v>0.11697777844051105</v>
      </c>
      <c r="G19" s="33">
        <f>AV2</f>
        <v>0.11697777844051105</v>
      </c>
      <c r="H19">
        <v>24</v>
      </c>
    </row>
    <row r="20" spans="1:8" ht="12.75">
      <c r="A20" s="1">
        <v>80</v>
      </c>
      <c r="B20" s="3">
        <f>AZ6</f>
        <v>13.2</v>
      </c>
      <c r="C20" s="3">
        <f t="shared" si="2"/>
        <v>1.6248076809271919</v>
      </c>
      <c r="D20" s="11">
        <f>AZ2</f>
        <v>0.03015368960704583</v>
      </c>
      <c r="G20" s="33">
        <f>BA2</f>
        <v>0.03015368960704583</v>
      </c>
      <c r="H20">
        <v>13.2</v>
      </c>
    </row>
    <row r="21" spans="1:8" ht="12.75">
      <c r="A21" s="1">
        <v>90</v>
      </c>
      <c r="B21" s="3">
        <f>BE6</f>
        <v>13</v>
      </c>
      <c r="C21" s="3">
        <f t="shared" si="2"/>
        <v>1.61245154965971</v>
      </c>
      <c r="D21" s="11">
        <f>BE2</f>
        <v>3.752471841412447E-33</v>
      </c>
      <c r="G21" s="33">
        <f>BF2</f>
        <v>3.752471841412447E-33</v>
      </c>
      <c r="H21"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D1">
      <selection activeCell="G10" sqref="G10"/>
    </sheetView>
  </sheetViews>
  <sheetFormatPr defaultColWidth="9.140625" defaultRowHeight="12.75"/>
  <cols>
    <col min="17" max="17" width="9.57421875" style="0" bestFit="1" customWidth="1"/>
  </cols>
  <sheetData>
    <row r="1" spans="1:21" ht="12.75">
      <c r="A1" t="s">
        <v>26</v>
      </c>
      <c r="B1" s="13">
        <v>0</v>
      </c>
      <c r="C1" s="14">
        <v>0</v>
      </c>
      <c r="D1" s="14">
        <v>0</v>
      </c>
      <c r="E1" s="14">
        <v>0</v>
      </c>
      <c r="F1" s="14">
        <v>0</v>
      </c>
      <c r="G1" s="31">
        <v>10</v>
      </c>
      <c r="H1" s="31">
        <v>10</v>
      </c>
      <c r="I1" s="31">
        <v>10</v>
      </c>
      <c r="J1" s="31">
        <v>10</v>
      </c>
      <c r="K1" s="31">
        <v>10</v>
      </c>
      <c r="L1" s="13">
        <v>20</v>
      </c>
      <c r="M1" s="13">
        <v>20</v>
      </c>
      <c r="N1" s="13">
        <v>20</v>
      </c>
      <c r="O1" s="13">
        <v>20</v>
      </c>
      <c r="P1" s="13">
        <v>20</v>
      </c>
      <c r="Q1" s="13">
        <v>30</v>
      </c>
      <c r="R1" s="13">
        <v>30</v>
      </c>
      <c r="S1" s="13">
        <v>30</v>
      </c>
      <c r="T1" s="13">
        <v>30</v>
      </c>
      <c r="U1" s="13">
        <v>30</v>
      </c>
    </row>
    <row r="2" spans="1:21" ht="12.75">
      <c r="A2" t="s">
        <v>25</v>
      </c>
      <c r="B2" s="15">
        <f aca="true" t="shared" si="0" ref="B2:P2">(COS(B1*PI()/180))^2</f>
        <v>1</v>
      </c>
      <c r="C2" s="16">
        <f t="shared" si="0"/>
        <v>1</v>
      </c>
      <c r="D2" s="16">
        <f t="shared" si="0"/>
        <v>1</v>
      </c>
      <c r="E2" s="16">
        <f t="shared" si="0"/>
        <v>1</v>
      </c>
      <c r="F2" s="16">
        <f t="shared" si="0"/>
        <v>1</v>
      </c>
      <c r="G2" s="24">
        <f t="shared" si="0"/>
        <v>0.9698463103929541</v>
      </c>
      <c r="H2" s="25">
        <f t="shared" si="0"/>
        <v>0.9698463103929541</v>
      </c>
      <c r="I2" s="25">
        <f t="shared" si="0"/>
        <v>0.9698463103929541</v>
      </c>
      <c r="J2" s="25">
        <f t="shared" si="0"/>
        <v>0.9698463103929541</v>
      </c>
      <c r="K2" s="26">
        <f t="shared" si="0"/>
        <v>0.9698463103929541</v>
      </c>
      <c r="L2" s="24">
        <f t="shared" si="0"/>
        <v>0.8830222215594891</v>
      </c>
      <c r="M2" s="25">
        <f t="shared" si="0"/>
        <v>0.8830222215594891</v>
      </c>
      <c r="N2" s="25">
        <f t="shared" si="0"/>
        <v>0.8830222215594891</v>
      </c>
      <c r="O2" s="25">
        <f t="shared" si="0"/>
        <v>0.8830222215594891</v>
      </c>
      <c r="P2" s="26">
        <f t="shared" si="0"/>
        <v>0.8830222215594891</v>
      </c>
      <c r="Q2" s="24">
        <f>(COS(Q1*PI()/180))^2</f>
        <v>0.7500000000000001</v>
      </c>
      <c r="R2" s="25">
        <f>(COS(R1*PI()/180))^2</f>
        <v>0.7500000000000001</v>
      </c>
      <c r="S2" s="25">
        <f>(COS(S1*PI()/180))^2</f>
        <v>0.7500000000000001</v>
      </c>
      <c r="T2" s="25">
        <f>(COS(T1*PI()/180))^2</f>
        <v>0.7500000000000001</v>
      </c>
      <c r="U2" s="26">
        <f>(COS(U1*PI()/180))^2</f>
        <v>0.7500000000000001</v>
      </c>
    </row>
    <row r="3" spans="1:21" ht="12.75">
      <c r="A3" t="s">
        <v>20</v>
      </c>
      <c r="B3" s="15">
        <v>3306</v>
      </c>
      <c r="C3" s="16">
        <v>3224</v>
      </c>
      <c r="D3" s="16">
        <v>3403</v>
      </c>
      <c r="E3" s="18">
        <v>3464</v>
      </c>
      <c r="F3" s="18">
        <v>3840</v>
      </c>
      <c r="G3" s="15">
        <v>3247</v>
      </c>
      <c r="H3" s="18">
        <v>3299</v>
      </c>
      <c r="I3" s="18">
        <v>3284</v>
      </c>
      <c r="J3" s="18">
        <v>3169</v>
      </c>
      <c r="K3" s="17">
        <v>3325</v>
      </c>
      <c r="L3" s="23">
        <v>3244</v>
      </c>
      <c r="M3" s="18">
        <v>3416</v>
      </c>
      <c r="N3" s="18">
        <v>3217</v>
      </c>
      <c r="O3" s="28">
        <v>3264</v>
      </c>
      <c r="P3" s="29">
        <v>3199</v>
      </c>
      <c r="Q3" s="23">
        <v>3265</v>
      </c>
      <c r="R3" s="18">
        <v>3136</v>
      </c>
      <c r="S3" s="18">
        <v>3204</v>
      </c>
      <c r="T3" s="28">
        <v>3120</v>
      </c>
      <c r="U3" s="29">
        <v>3202</v>
      </c>
    </row>
    <row r="4" spans="1:21" ht="12.75">
      <c r="A4" t="s">
        <v>21</v>
      </c>
      <c r="B4" s="15">
        <v>10233</v>
      </c>
      <c r="C4" s="16">
        <v>9804</v>
      </c>
      <c r="D4" s="16">
        <v>10080</v>
      </c>
      <c r="E4" s="18">
        <v>9129</v>
      </c>
      <c r="F4" s="18">
        <v>4802</v>
      </c>
      <c r="G4" s="15">
        <v>4847</v>
      </c>
      <c r="H4" s="18">
        <v>4913</v>
      </c>
      <c r="I4" s="18">
        <v>4824</v>
      </c>
      <c r="J4" s="18">
        <v>4753</v>
      </c>
      <c r="K4" s="17">
        <v>4842</v>
      </c>
      <c r="L4" s="23">
        <v>4870</v>
      </c>
      <c r="M4" s="18">
        <v>4921</v>
      </c>
      <c r="N4" s="18">
        <v>4856</v>
      </c>
      <c r="O4" s="18">
        <v>4962</v>
      </c>
      <c r="P4" s="30">
        <v>4882</v>
      </c>
      <c r="Q4" s="23">
        <v>4804</v>
      </c>
      <c r="R4" s="18">
        <v>4606</v>
      </c>
      <c r="S4" s="18">
        <v>4758</v>
      </c>
      <c r="T4" s="18">
        <v>4777</v>
      </c>
      <c r="U4" s="30">
        <v>4708</v>
      </c>
    </row>
    <row r="5" spans="1:21" ht="12.75">
      <c r="A5" s="19" t="s">
        <v>22</v>
      </c>
      <c r="B5" s="15">
        <v>142</v>
      </c>
      <c r="C5" s="18">
        <v>121</v>
      </c>
      <c r="D5" s="18">
        <v>136</v>
      </c>
      <c r="E5" s="18">
        <v>148</v>
      </c>
      <c r="F5" s="18">
        <v>123</v>
      </c>
      <c r="G5" s="15">
        <v>116</v>
      </c>
      <c r="H5" s="18">
        <v>127</v>
      </c>
      <c r="I5" s="18">
        <v>121</v>
      </c>
      <c r="J5" s="18">
        <v>118</v>
      </c>
      <c r="K5" s="17">
        <v>114</v>
      </c>
      <c r="L5" s="23">
        <v>123</v>
      </c>
      <c r="M5" s="18">
        <v>123</v>
      </c>
      <c r="N5" s="18">
        <v>106</v>
      </c>
      <c r="O5" s="18">
        <v>109</v>
      </c>
      <c r="P5" s="30">
        <v>127</v>
      </c>
      <c r="Q5" s="23">
        <v>96</v>
      </c>
      <c r="R5" s="18">
        <v>82</v>
      </c>
      <c r="S5" s="18">
        <v>94</v>
      </c>
      <c r="T5" s="18">
        <v>102</v>
      </c>
      <c r="U5" s="30">
        <v>84</v>
      </c>
    </row>
    <row r="6" spans="1:21" ht="12.75">
      <c r="A6" t="s">
        <v>23</v>
      </c>
      <c r="B6" s="20">
        <f>AVERAGE(B5:F5)</f>
        <v>134</v>
      </c>
      <c r="C6" s="21"/>
      <c r="D6" s="21"/>
      <c r="E6" s="21"/>
      <c r="F6" s="21"/>
      <c r="G6" s="20">
        <f>AVERAGE(G5:K5)</f>
        <v>119.2</v>
      </c>
      <c r="H6" s="21"/>
      <c r="I6" s="21"/>
      <c r="J6" s="21"/>
      <c r="K6" s="22"/>
      <c r="L6" s="20">
        <f>AVERAGE(L5:P5)</f>
        <v>117.6</v>
      </c>
      <c r="M6" s="21"/>
      <c r="N6" s="21"/>
      <c r="O6" s="21"/>
      <c r="P6" s="22"/>
      <c r="Q6" s="34">
        <f>AVERAGE(Q5:U5)</f>
        <v>91.6</v>
      </c>
      <c r="R6" s="21"/>
      <c r="S6" s="21"/>
      <c r="T6" s="21"/>
      <c r="U6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zanette</cp:lastModifiedBy>
  <dcterms:created xsi:type="dcterms:W3CDTF">2006-03-03T08:52:53Z</dcterms:created>
  <dcterms:modified xsi:type="dcterms:W3CDTF">2006-04-04T16:14:32Z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-364371453</vt:i4>
  </property>
  <property fmtid="{D5CDD505-2E9C-101B-9397-08002B2CF9AE}" pid="4" name="_EmailSubje">
    <vt:lpwstr>aggiornamento misure cosmici</vt:lpwstr>
  </property>
  <property fmtid="{D5CDD505-2E9C-101B-9397-08002B2CF9AE}" pid="5" name="_AuthorEma">
    <vt:lpwstr>rollo02@aliceposta.it</vt:lpwstr>
  </property>
  <property fmtid="{D5CDD505-2E9C-101B-9397-08002B2CF9AE}" pid="6" name="_AuthorEmailDisplayNa">
    <vt:lpwstr>maria grazia de gravisi</vt:lpwstr>
  </property>
</Properties>
</file>